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1"/>
  </bookViews>
  <sheets>
    <sheet name="Beskrivelse &amp; ligninger" sheetId="1" r:id="rId1"/>
    <sheet name="Variabel-liste &amp; forventningsd." sheetId="2" r:id="rId2"/>
    <sheet name="Forløb over 1000 år" sheetId="3" r:id="rId3"/>
  </sheets>
  <definedNames>
    <definedName name="_xlnm.Print_Area" localSheetId="1">'Variabel-liste &amp; forventningsd.'!$A$1:$M$36</definedName>
    <definedName name="Ck">'Variabel-liste &amp; forventningsd.'!$E$12</definedName>
    <definedName name="cm_opti">'Variabel-liste &amp; forventningsd.'!$E$14</definedName>
    <definedName name="cm_pess">'Variabel-liste &amp; forventningsd.'!$E$13</definedName>
    <definedName name="Ct">'Forløb over 1000 år'!$C$8:$C$1009</definedName>
    <definedName name="e">'Variabel-liste &amp; forventningsd.'!$E$22</definedName>
    <definedName name="hk">'Variabel-liste &amp; forventningsd.'!$E$23</definedName>
    <definedName name="Hmax">'Variabel-liste &amp; forventningsd.'!$E$29</definedName>
    <definedName name="Ht">'Forløb over 1000 år'!$E$8:$E$1009</definedName>
    <definedName name="i">'Variabel-liste &amp; forventningsd.'!$E$19</definedName>
    <definedName name="In">'Variabel-liste &amp; forventningsd.'!$E$18</definedName>
    <definedName name="It">'Forløb over 1000 år'!$D$8:$D$1009</definedName>
    <definedName name="KGt">'Forløb over 1000 år'!$F$8:$F$1009</definedName>
    <definedName name="p">'Variabel-liste &amp; forventningsd.'!$E$28</definedName>
    <definedName name="t__år">'Forløb over 1000 år'!$A$8:$A$109</definedName>
    <definedName name="Tt">'Forløb over 1000 år'!$G$8:$G$1009</definedName>
    <definedName name="yKG">'Variabel-liste &amp; forventningsd.'!$E$15</definedName>
    <definedName name="Yt">'Forløb over 1000 år'!$B$8:$B$1009</definedName>
  </definedNames>
  <calcPr fullCalcOnLoad="1"/>
</workbook>
</file>

<file path=xl/comments2.xml><?xml version="1.0" encoding="utf-8"?>
<comments xmlns="http://schemas.openxmlformats.org/spreadsheetml/2006/main">
  <authors>
    <author/>
  </authors>
  <commentList>
    <comment ref="E12" authorId="0">
      <text>
        <r>
          <rPr>
            <sz val="10"/>
            <color indexed="8"/>
            <rFont val="Trebuchet MS"/>
            <family val="2"/>
          </rPr>
          <t>Sæt Investeringsnormalen+Mindsteforbrug 
= (100%-Marginalt forbrug ved højkonjunktur);
Ellers bliver max for BNP ikke 100.</t>
        </r>
      </text>
    </comment>
    <comment ref="E13" authorId="0">
      <text>
        <r>
          <rPr>
            <sz val="10"/>
            <color indexed="8"/>
            <rFont val="Tahoma"/>
            <family val="2"/>
          </rPr>
          <t>Når c</t>
        </r>
        <r>
          <rPr>
            <vertAlign val="subscript"/>
            <sz val="10"/>
            <color indexed="8"/>
            <rFont val="Tahoma"/>
            <family val="2"/>
          </rPr>
          <t>m_pess</t>
        </r>
        <r>
          <rPr>
            <sz val="10"/>
            <color indexed="8"/>
            <rFont val="Tahoma"/>
            <family val="2"/>
          </rPr>
          <t xml:space="preserve"> → c</t>
        </r>
        <r>
          <rPr>
            <vertAlign val="subscript"/>
            <sz val="10"/>
            <color indexed="8"/>
            <rFont val="Tahoma"/>
            <family val="2"/>
          </rPr>
          <t>m_opti</t>
        </r>
        <r>
          <rPr>
            <sz val="10"/>
            <color indexed="8"/>
            <rFont val="Tahoma"/>
            <family val="2"/>
          </rPr>
          <t>, så 
Y</t>
        </r>
        <r>
          <rPr>
            <vertAlign val="subscript"/>
            <sz val="10"/>
            <color indexed="8"/>
            <rFont val="Tahoma"/>
            <family val="2"/>
          </rPr>
          <t>t</t>
        </r>
        <r>
          <rPr>
            <sz val="10"/>
            <color indexed="8"/>
            <rFont val="Tahoma"/>
            <family val="2"/>
          </rPr>
          <t xml:space="preserve"> → Y</t>
        </r>
        <r>
          <rPr>
            <vertAlign val="subscript"/>
            <sz val="10"/>
            <color indexed="8"/>
            <rFont val="Tahoma"/>
            <family val="2"/>
          </rPr>
          <t>max</t>
        </r>
        <r>
          <rPr>
            <sz val="10"/>
            <color indexed="8"/>
            <rFont val="Tahoma"/>
            <family val="2"/>
          </rPr>
          <t xml:space="preserve"> (her 100) og spredningerne i talværdierne falder.</t>
        </r>
      </text>
    </comment>
    <comment ref="E15" authorId="0">
      <text>
        <r>
          <rPr>
            <b/>
            <sz val="10"/>
            <color indexed="8"/>
            <rFont val="Tahoma"/>
            <family val="2"/>
          </rPr>
          <t xml:space="preserve">kommentar: </t>
        </r>
        <r>
          <rPr>
            <sz val="10"/>
            <color indexed="8"/>
            <rFont val="Tahoma"/>
            <family val="2"/>
          </rPr>
          <t xml:space="preserve">Ved </t>
        </r>
        <r>
          <rPr>
            <b/>
            <sz val="10"/>
            <color indexed="8"/>
            <rFont val="Tahoma"/>
            <family val="2"/>
          </rPr>
          <t>genberegning</t>
        </r>
        <r>
          <rPr>
            <sz val="10"/>
            <color indexed="8"/>
            <rFont val="Tahoma"/>
            <family val="2"/>
          </rPr>
          <t>, så tast funktionstasten &lt;</t>
        </r>
        <r>
          <rPr>
            <b/>
            <sz val="10"/>
            <color indexed="8"/>
            <rFont val="Tahoma"/>
            <family val="2"/>
          </rPr>
          <t>F9</t>
        </r>
        <r>
          <rPr>
            <sz val="10"/>
            <color indexed="8"/>
            <rFont val="Tahoma"/>
            <family val="2"/>
          </rPr>
          <t>&gt;.
Når y</t>
        </r>
        <r>
          <rPr>
            <vertAlign val="subscript"/>
            <sz val="10"/>
            <color indexed="8"/>
            <rFont val="Tahoma"/>
            <family val="2"/>
          </rPr>
          <t>KG</t>
        </r>
        <r>
          <rPr>
            <sz val="10"/>
            <color indexed="8"/>
            <rFont val="Tahoma"/>
            <family val="2"/>
          </rPr>
          <t xml:space="preserve"> → 0, så falder spredningerne i talværdierne.</t>
        </r>
      </text>
    </comment>
    <comment ref="E16" authorId="0">
      <text>
        <r>
          <rPr>
            <b/>
            <sz val="10"/>
            <color indexed="8"/>
            <rFont val="Tahoma"/>
            <family val="2"/>
          </rPr>
          <t xml:space="preserve">kommentar: </t>
        </r>
        <r>
          <rPr>
            <sz val="10"/>
            <color indexed="8"/>
            <rFont val="Tahoma"/>
            <family val="2"/>
          </rPr>
          <t xml:space="preserve">Ved </t>
        </r>
        <r>
          <rPr>
            <b/>
            <sz val="10"/>
            <color indexed="8"/>
            <rFont val="Tahoma"/>
            <family val="2"/>
          </rPr>
          <t>genberegning</t>
        </r>
        <r>
          <rPr>
            <sz val="10"/>
            <color indexed="8"/>
            <rFont val="Tahoma"/>
            <family val="2"/>
          </rPr>
          <t>, så tast funktionstasten &lt;</t>
        </r>
        <r>
          <rPr>
            <b/>
            <sz val="10"/>
            <color indexed="8"/>
            <rFont val="Tahoma"/>
            <family val="2"/>
          </rPr>
          <t>F9</t>
        </r>
        <r>
          <rPr>
            <sz val="10"/>
            <color indexed="8"/>
            <rFont val="Tahoma"/>
            <family val="2"/>
          </rPr>
          <t>&gt;</t>
        </r>
      </text>
    </comment>
    <comment ref="E18" authorId="0">
      <text>
        <r>
          <rPr>
            <sz val="10"/>
            <color indexed="8"/>
            <rFont val="Trebuchet MS"/>
            <family val="2"/>
          </rPr>
          <t>Sæt Investeringsnormalen+Mindsteforbrug 
= (100%-Marginalt forbrug ved højkonjunktur); 
Ellers bliver max for BNP ikke 100.</t>
        </r>
      </text>
    </comment>
    <comment ref="E19" authorId="0">
      <text>
        <r>
          <rPr>
            <sz val="9"/>
            <color indexed="8"/>
            <rFont val="Tahoma"/>
            <family val="2"/>
          </rPr>
          <t>Primitiv forventningsdannelse. 
Har stor betydning for spredningerne.</t>
        </r>
      </text>
    </comment>
    <comment ref="E28" authorId="0">
      <text>
        <r>
          <rPr>
            <b/>
            <sz val="9"/>
            <color indexed="8"/>
            <rFont val="Tahoma"/>
            <family val="2"/>
          </rPr>
          <t>Høj p-værdi → Høj T</t>
        </r>
        <r>
          <rPr>
            <b/>
            <vertAlign val="subscript"/>
            <sz val="9"/>
            <color indexed="8"/>
            <rFont val="Tahoma"/>
            <family val="2"/>
          </rPr>
          <t>t</t>
        </r>
        <r>
          <rPr>
            <b/>
            <sz val="9"/>
            <color indexed="8"/>
            <rFont val="Tahoma"/>
            <family val="2"/>
          </rPr>
          <t>-værdi</t>
        </r>
      </text>
    </comment>
    <comment ref="E29" authorId="0">
      <text>
        <r>
          <rPr>
            <sz val="9"/>
            <color indexed="8"/>
            <rFont val="Tahoma"/>
            <family val="2"/>
          </rPr>
          <t>H</t>
        </r>
        <r>
          <rPr>
            <vertAlign val="subscript"/>
            <sz val="9"/>
            <color indexed="8"/>
            <rFont val="Tahoma"/>
            <family val="2"/>
          </rPr>
          <t>max</t>
        </r>
        <r>
          <rPr>
            <sz val="9"/>
            <color indexed="8"/>
            <rFont val="Tahoma"/>
            <family val="2"/>
          </rPr>
          <t xml:space="preserve"> bør sættes til (C</t>
        </r>
        <r>
          <rPr>
            <vertAlign val="subscript"/>
            <sz val="9"/>
            <color indexed="8"/>
            <rFont val="Tahoma"/>
            <family val="2"/>
          </rPr>
          <t>k</t>
        </r>
        <r>
          <rPr>
            <sz val="9"/>
            <color indexed="8"/>
            <rFont val="Tahoma"/>
            <family val="2"/>
          </rPr>
          <t xml:space="preserve"> + I</t>
        </r>
        <r>
          <rPr>
            <vertAlign val="subscript"/>
            <sz val="9"/>
            <color indexed="8"/>
            <rFont val="Tahoma"/>
            <family val="2"/>
          </rPr>
          <t>n</t>
        </r>
        <r>
          <rPr>
            <sz val="9"/>
            <color indexed="8"/>
            <rFont val="Tahoma"/>
            <family val="2"/>
          </rPr>
          <t>) / (1 – c</t>
        </r>
        <r>
          <rPr>
            <vertAlign val="subscript"/>
            <sz val="9"/>
            <color indexed="8"/>
            <rFont val="Tahoma"/>
            <family val="2"/>
          </rPr>
          <t>m_opti</t>
        </r>
        <r>
          <rPr>
            <sz val="9"/>
            <color indexed="8"/>
            <rFont val="Tahoma"/>
            <family val="2"/>
          </rPr>
          <t>)</t>
        </r>
      </text>
    </comment>
  </commentList>
</comments>
</file>

<file path=xl/sharedStrings.xml><?xml version="1.0" encoding="utf-8"?>
<sst xmlns="http://schemas.openxmlformats.org/spreadsheetml/2006/main" count="104" uniqueCount="78">
  <si>
    <t>NØSM  ·  beta 0.2</t>
  </si>
  <si>
    <t>Modellens beskrivelse</t>
  </si>
  <si>
    <t>NØSM er en yderst primitiv model uden offentlig sektor, uden finanssektor og uden samhandel med udlandet.
Den skal blot kunne beskrive, hvad der kan ske, når kapitalgevinsterne i boligsektoren opfattes som en del af indkomsten. Ligeledes er der indført en trigger-funktion, der har betydning for de økonomiske agenters opfattelse af, hvordan økonomien har det. Er triggeren 0, er det tegn på, at folk mener, at det står slemt til, og de agerer derefter. Er triggeren 1, er det tegn på, at folk mener, at her går det godt, og de agerer derefter.
Boligsektorens rolle i økonomien er overdrevet. Men modellen viser, at økonomien kan svinge vildt uden eksogene påvirkninger, såfremt folk ikke har 100% viden om markedets udvikling. Hvordan skulle de også kende den til perfektion? Markedet er altså hverken »selvtænkende« eller selvstabiliserende.
NØSM har yderligere den ulempe, at der kun er 6 ligninger (der hurtig kan forkortes til 5, idet kapitalgevinsterne er så nemme at beregne), men den udsender kun 4 kendte tidsserier (BNP, forbruget, investeringerne og huspriserne), og der er 10 parametre. Så den er svær at estimere på for en betragter. Men på den måde er den yderst realistisk.
DØRS har valgt at se på verden på en særdeles primitiv måde, hvilket de næppe selv mener, når SMEC har over 500 ligninger. DØRS ønsker ikke at forholde sig til dét, de ikke lige kan se på overfladen. Dermed er SMEC med garanti forkert på trods af de mange ligninger. Og den kan ikke bruges til at forudse kriser, der udløses af de økonomiske agenter selv, idet DØRS stort set ikke forsøger at forstå det psykologiske spil.</t>
  </si>
  <si>
    <r>
      <t xml:space="preserve">Økonomi er 50 procent psykologi og 50 procent realisme.          </t>
    </r>
    <r>
      <rPr>
        <b/>
        <i/>
        <sz val="10"/>
        <color indexed="10"/>
        <rFont val="Trebuchet MS"/>
        <family val="2"/>
      </rPr>
      <t>Ole Stavad</t>
    </r>
  </si>
  <si>
    <r>
      <t xml:space="preserve">Modellens ligninger </t>
    </r>
    <r>
      <rPr>
        <sz val="10"/>
        <color indexed="8"/>
        <rFont val="Trebuchet MS"/>
        <family val="2"/>
      </rPr>
      <t>(som argumenter reduceres Y</t>
    </r>
    <r>
      <rPr>
        <vertAlign val="subscript"/>
        <sz val="10"/>
        <color indexed="8"/>
        <rFont val="Trebuchet MS"/>
        <family val="2"/>
      </rPr>
      <t>t-1</t>
    </r>
    <r>
      <rPr>
        <sz val="10"/>
        <color indexed="8"/>
        <rFont val="Trebuchet MS"/>
        <family val="2"/>
      </rPr>
      <t xml:space="preserve"> og Y</t>
    </r>
    <r>
      <rPr>
        <vertAlign val="subscript"/>
        <sz val="10"/>
        <color indexed="8"/>
        <rFont val="Trebuchet MS"/>
        <family val="2"/>
      </rPr>
      <t>t-2</t>
    </r>
    <r>
      <rPr>
        <sz val="10"/>
        <color indexed="8"/>
        <rFont val="Trebuchet MS"/>
        <family val="2"/>
      </rPr>
      <t xml:space="preserve"> altid til max 100,</t>
    </r>
  </si>
  <si>
    <t>idet kapacitetsgrænset er nået)</t>
  </si>
  <si>
    <t>[1]</t>
  </si>
  <si>
    <r>
      <t>Y</t>
    </r>
    <r>
      <rPr>
        <vertAlign val="subscript"/>
        <sz val="10"/>
        <color indexed="8"/>
        <rFont val="Trebuchet MS"/>
        <family val="2"/>
      </rPr>
      <t>t</t>
    </r>
    <r>
      <rPr>
        <sz val="10"/>
        <color indexed="8"/>
        <rFont val="Trebuchet MS"/>
        <family val="2"/>
      </rPr>
      <t xml:space="preserve"> = C</t>
    </r>
    <r>
      <rPr>
        <vertAlign val="subscript"/>
        <sz val="10"/>
        <color indexed="8"/>
        <rFont val="Trebuchet MS"/>
        <family val="2"/>
      </rPr>
      <t>t</t>
    </r>
    <r>
      <rPr>
        <sz val="10"/>
        <color indexed="8"/>
        <rFont val="Trebuchet MS"/>
        <family val="2"/>
      </rPr>
      <t xml:space="preserve"> + I</t>
    </r>
    <r>
      <rPr>
        <vertAlign val="subscript"/>
        <sz val="10"/>
        <color indexed="8"/>
        <rFont val="Trebuchet MS"/>
        <family val="2"/>
      </rPr>
      <t>t</t>
    </r>
  </si>
  <si>
    <t>[2]</t>
  </si>
  <si>
    <r>
      <t>C</t>
    </r>
    <r>
      <rPr>
        <vertAlign val="subscript"/>
        <sz val="10"/>
        <color indexed="8"/>
        <rFont val="Trebuchet MS"/>
        <family val="2"/>
      </rPr>
      <t>t</t>
    </r>
    <r>
      <rPr>
        <sz val="10"/>
        <color indexed="8"/>
        <rFont val="Trebuchet MS"/>
        <family val="2"/>
      </rPr>
      <t xml:space="preserve"> = C</t>
    </r>
    <r>
      <rPr>
        <vertAlign val="subscript"/>
        <sz val="10"/>
        <color indexed="8"/>
        <rFont val="Trebuchet MS"/>
        <family val="2"/>
      </rPr>
      <t>k</t>
    </r>
    <r>
      <rPr>
        <sz val="10"/>
        <color indexed="8"/>
        <rFont val="Trebuchet MS"/>
        <family val="2"/>
      </rPr>
      <t xml:space="preserve"> + (T</t>
    </r>
    <r>
      <rPr>
        <vertAlign val="subscript"/>
        <sz val="10"/>
        <color indexed="8"/>
        <rFont val="Trebuchet MS"/>
        <family val="2"/>
      </rPr>
      <t>t</t>
    </r>
    <r>
      <rPr>
        <sz val="10"/>
        <color indexed="8"/>
        <rFont val="Trebuchet MS"/>
        <family val="2"/>
      </rPr>
      <t>·c</t>
    </r>
    <r>
      <rPr>
        <vertAlign val="subscript"/>
        <sz val="10"/>
        <color indexed="8"/>
        <rFont val="Trebuchet MS"/>
        <family val="2"/>
      </rPr>
      <t>m_opti</t>
    </r>
    <r>
      <rPr>
        <sz val="10"/>
        <color indexed="8"/>
        <rFont val="Trebuchet MS"/>
        <family val="2"/>
      </rPr>
      <t xml:space="preserve"> + (1 – T</t>
    </r>
    <r>
      <rPr>
        <vertAlign val="subscript"/>
        <sz val="10"/>
        <color indexed="8"/>
        <rFont val="Trebuchet MS"/>
        <family val="2"/>
      </rPr>
      <t>t</t>
    </r>
    <r>
      <rPr>
        <sz val="10"/>
        <color indexed="8"/>
        <rFont val="Trebuchet MS"/>
        <family val="2"/>
      </rPr>
      <t>)·c</t>
    </r>
    <r>
      <rPr>
        <vertAlign val="subscript"/>
        <sz val="10"/>
        <color indexed="8"/>
        <rFont val="Trebuchet MS"/>
        <family val="2"/>
      </rPr>
      <t>m_pess</t>
    </r>
    <r>
      <rPr>
        <sz val="10"/>
        <color indexed="8"/>
        <rFont val="Trebuchet MS"/>
        <family val="2"/>
      </rPr>
      <t>) · (Y</t>
    </r>
    <r>
      <rPr>
        <vertAlign val="subscript"/>
        <sz val="10"/>
        <color indexed="8"/>
        <rFont val="Trebuchet MS"/>
        <family val="2"/>
      </rPr>
      <t>t-1</t>
    </r>
    <r>
      <rPr>
        <sz val="10"/>
        <color indexed="8"/>
        <rFont val="Trebuchet MS"/>
        <family val="2"/>
      </rPr>
      <t xml:space="preserve"> + y</t>
    </r>
    <r>
      <rPr>
        <vertAlign val="subscript"/>
        <sz val="10"/>
        <color indexed="8"/>
        <rFont val="Trebuchet MS"/>
        <family val="2"/>
      </rPr>
      <t>KG</t>
    </r>
    <r>
      <rPr>
        <sz val="10"/>
        <color indexed="8"/>
        <rFont val="Trebuchet MS"/>
        <family val="2"/>
      </rPr>
      <t>·KG</t>
    </r>
    <r>
      <rPr>
        <vertAlign val="subscript"/>
        <sz val="10"/>
        <color indexed="8"/>
        <rFont val="Trebuchet MS"/>
        <family val="2"/>
      </rPr>
      <t>t-1</t>
    </r>
    <r>
      <rPr>
        <sz val="10"/>
        <color indexed="8"/>
        <rFont val="Trebuchet MS"/>
        <family val="2"/>
      </rPr>
      <t>)   •   dog altid C</t>
    </r>
    <r>
      <rPr>
        <vertAlign val="subscript"/>
        <sz val="10"/>
        <color indexed="8"/>
        <rFont val="Trebuchet MS"/>
        <family val="2"/>
      </rPr>
      <t>t</t>
    </r>
    <r>
      <rPr>
        <sz val="10"/>
        <color indexed="8"/>
        <rFont val="Trebuchet MS"/>
        <family val="2"/>
      </rPr>
      <t xml:space="preserve"> ≥ C</t>
    </r>
    <r>
      <rPr>
        <vertAlign val="subscript"/>
        <sz val="10"/>
        <color indexed="8"/>
        <rFont val="Trebuchet MS"/>
        <family val="2"/>
      </rPr>
      <t>k</t>
    </r>
  </si>
  <si>
    <t>[3]</t>
  </si>
  <si>
    <r>
      <t>I</t>
    </r>
    <r>
      <rPr>
        <vertAlign val="subscript"/>
        <sz val="10"/>
        <color indexed="8"/>
        <rFont val="Trebuchet MS"/>
        <family val="2"/>
      </rPr>
      <t>t</t>
    </r>
    <r>
      <rPr>
        <sz val="10"/>
        <color indexed="8"/>
        <rFont val="Trebuchet MS"/>
        <family val="2"/>
      </rPr>
      <t xml:space="preserve"> = I</t>
    </r>
    <r>
      <rPr>
        <vertAlign val="subscript"/>
        <sz val="10"/>
        <color indexed="8"/>
        <rFont val="Trebuchet MS"/>
        <family val="2"/>
      </rPr>
      <t>n</t>
    </r>
    <r>
      <rPr>
        <sz val="10"/>
        <color indexed="8"/>
        <rFont val="Trebuchet MS"/>
        <family val="2"/>
      </rPr>
      <t xml:space="preserve"> + i·(Y</t>
    </r>
    <r>
      <rPr>
        <vertAlign val="subscript"/>
        <sz val="10"/>
        <color indexed="8"/>
        <rFont val="Trebuchet MS"/>
        <family val="2"/>
      </rPr>
      <t>t-1</t>
    </r>
    <r>
      <rPr>
        <sz val="10"/>
        <color indexed="8"/>
        <rFont val="Trebuchet MS"/>
        <family val="2"/>
      </rPr>
      <t xml:space="preserve"> – Y</t>
    </r>
    <r>
      <rPr>
        <vertAlign val="subscript"/>
        <sz val="10"/>
        <color indexed="8"/>
        <rFont val="Trebuchet MS"/>
        <family val="2"/>
      </rPr>
      <t>t-2</t>
    </r>
    <r>
      <rPr>
        <sz val="10"/>
        <color indexed="8"/>
        <rFont val="Trebuchet MS"/>
        <family val="2"/>
      </rPr>
      <t>)   •   dog altid I</t>
    </r>
    <r>
      <rPr>
        <vertAlign val="subscript"/>
        <sz val="10"/>
        <color indexed="8"/>
        <rFont val="Trebuchet MS"/>
        <family val="2"/>
      </rPr>
      <t>t</t>
    </r>
    <r>
      <rPr>
        <sz val="10"/>
        <color indexed="8"/>
        <rFont val="Trebuchet MS"/>
        <family val="2"/>
      </rPr>
      <t xml:space="preserve"> ≥ 0</t>
    </r>
  </si>
  <si>
    <t>[4]</t>
  </si>
  <si>
    <r>
      <t>H</t>
    </r>
    <r>
      <rPr>
        <vertAlign val="subscript"/>
        <sz val="10"/>
        <color indexed="8"/>
        <rFont val="Trebuchet MS"/>
        <family val="2"/>
      </rPr>
      <t>t</t>
    </r>
    <r>
      <rPr>
        <sz val="10"/>
        <color indexed="8"/>
        <rFont val="Trebuchet MS"/>
        <family val="2"/>
      </rPr>
      <t xml:space="preserve"> = h</t>
    </r>
    <r>
      <rPr>
        <vertAlign val="subscript"/>
        <sz val="10"/>
        <color indexed="8"/>
        <rFont val="Trebuchet MS"/>
        <family val="2"/>
      </rPr>
      <t>k</t>
    </r>
    <r>
      <rPr>
        <sz val="10"/>
        <color indexed="8"/>
        <rFont val="Trebuchet MS"/>
        <family val="2"/>
      </rPr>
      <t>·Y</t>
    </r>
    <r>
      <rPr>
        <vertAlign val="subscript"/>
        <sz val="10"/>
        <color indexed="8"/>
        <rFont val="Trebuchet MS"/>
        <family val="2"/>
      </rPr>
      <t>t-1</t>
    </r>
    <r>
      <rPr>
        <vertAlign val="superscript"/>
        <sz val="10"/>
        <color indexed="8"/>
        <rFont val="Trebuchet MS"/>
        <family val="2"/>
      </rPr>
      <t>e</t>
    </r>
  </si>
  <si>
    <t>[5]</t>
  </si>
  <si>
    <r>
      <t>KG</t>
    </r>
    <r>
      <rPr>
        <vertAlign val="subscript"/>
        <sz val="10"/>
        <color indexed="8"/>
        <rFont val="Trebuchet MS"/>
        <family val="2"/>
      </rPr>
      <t>t</t>
    </r>
    <r>
      <rPr>
        <sz val="10"/>
        <color indexed="8"/>
        <rFont val="Trebuchet MS"/>
        <family val="2"/>
      </rPr>
      <t xml:space="preserve"> = H</t>
    </r>
    <r>
      <rPr>
        <vertAlign val="subscript"/>
        <sz val="10"/>
        <color indexed="8"/>
        <rFont val="Trebuchet MS"/>
        <family val="2"/>
      </rPr>
      <t>t</t>
    </r>
    <r>
      <rPr>
        <sz val="10"/>
        <color indexed="8"/>
        <rFont val="Trebuchet MS"/>
        <family val="2"/>
      </rPr>
      <t xml:space="preserve"> – H</t>
    </r>
    <r>
      <rPr>
        <vertAlign val="subscript"/>
        <sz val="10"/>
        <color indexed="8"/>
        <rFont val="Trebuchet MS"/>
        <family val="2"/>
      </rPr>
      <t>t-1</t>
    </r>
  </si>
  <si>
    <t>[6]</t>
  </si>
  <si>
    <r>
      <t>T</t>
    </r>
    <r>
      <rPr>
        <vertAlign val="subscript"/>
        <sz val="10"/>
        <color indexed="8"/>
        <rFont val="Trebuchet MS"/>
        <family val="2"/>
      </rPr>
      <t>t</t>
    </r>
    <r>
      <rPr>
        <sz val="10"/>
        <color indexed="8"/>
        <rFont val="Trebuchet MS"/>
        <family val="2"/>
      </rPr>
      <t xml:space="preserve"> = HVIS(SLUMP() &lt; 1 – (H</t>
    </r>
    <r>
      <rPr>
        <vertAlign val="subscript"/>
        <sz val="10"/>
        <color indexed="8"/>
        <rFont val="Trebuchet MS"/>
        <family val="2"/>
      </rPr>
      <t>t-1</t>
    </r>
    <r>
      <rPr>
        <sz val="10"/>
        <color indexed="8"/>
        <rFont val="Trebuchet MS"/>
        <family val="2"/>
      </rPr>
      <t>/H</t>
    </r>
    <r>
      <rPr>
        <vertAlign val="subscript"/>
        <sz val="10"/>
        <color indexed="8"/>
        <rFont val="Trebuchet MS"/>
        <family val="2"/>
      </rPr>
      <t>max</t>
    </r>
    <r>
      <rPr>
        <sz val="10"/>
        <color indexed="8"/>
        <rFont val="Trebuchet MS"/>
        <family val="2"/>
      </rPr>
      <t>)</t>
    </r>
    <r>
      <rPr>
        <vertAlign val="superscript"/>
        <sz val="10"/>
        <color indexed="8"/>
        <rFont val="Trebuchet MS"/>
        <family val="2"/>
      </rPr>
      <t>p</t>
    </r>
    <r>
      <rPr>
        <sz val="10"/>
        <color indexed="8"/>
        <rFont val="Trebuchet MS"/>
        <family val="2"/>
      </rPr>
      <t>; 1; 0)   •   hvor SLUMP() er en uniform (=rektangulær) stokastisk fordeling mellem 0 og 1. Jo tættere man kommer på den psykologiske overgrænse for huspriserne, jo større er risikoen for en bristet boligboble. T</t>
    </r>
    <r>
      <rPr>
        <vertAlign val="subscript"/>
        <sz val="10"/>
        <color indexed="8"/>
        <rFont val="Trebuchet MS"/>
        <family val="2"/>
      </rPr>
      <t>t</t>
    </r>
    <r>
      <rPr>
        <sz val="10"/>
        <color indexed="8"/>
        <rFont val="Trebuchet MS"/>
        <family val="2"/>
      </rPr>
      <t xml:space="preserve"> antager værdien 1, såfremt boligboblen ikke brister (optimismen sejrer), ellers 0. T</t>
    </r>
    <r>
      <rPr>
        <vertAlign val="subscript"/>
        <sz val="10"/>
        <color indexed="8"/>
        <rFont val="Trebuchet MS"/>
        <family val="2"/>
      </rPr>
      <t>t</t>
    </r>
    <r>
      <rPr>
        <sz val="10"/>
        <color indexed="8"/>
        <rFont val="Trebuchet MS"/>
        <family val="2"/>
      </rPr>
      <t xml:space="preserve"> kunne afhænge af mange andre forhold.</t>
    </r>
  </si>
  <si>
    <t>2011.08.17  ·  Henrik Nielsen</t>
  </si>
  <si>
    <t>Variabel- og parameter-liste</t>
  </si>
  <si>
    <t>Eksempelvis målt i faste mia kr</t>
  </si>
  <si>
    <r>
      <t>C</t>
    </r>
    <r>
      <rPr>
        <b/>
        <vertAlign val="subscript"/>
        <sz val="10"/>
        <color indexed="8"/>
        <rFont val="Trebuchet MS"/>
        <family val="2"/>
      </rPr>
      <t>k</t>
    </r>
  </si>
  <si>
    <r>
      <t>c</t>
    </r>
    <r>
      <rPr>
        <b/>
        <vertAlign val="subscript"/>
        <sz val="10"/>
        <color indexed="8"/>
        <rFont val="Trebuchet MS"/>
        <family val="2"/>
      </rPr>
      <t>m_pess</t>
    </r>
  </si>
  <si>
    <r>
      <t>c</t>
    </r>
    <r>
      <rPr>
        <b/>
        <vertAlign val="subscript"/>
        <sz val="10"/>
        <color indexed="8"/>
        <rFont val="Trebuchet MS"/>
        <family val="2"/>
      </rPr>
      <t>m_opti</t>
    </r>
  </si>
  <si>
    <r>
      <t>y</t>
    </r>
    <r>
      <rPr>
        <b/>
        <vertAlign val="subscript"/>
        <sz val="10"/>
        <color indexed="8"/>
        <rFont val="Trebuchet MS"/>
        <family val="2"/>
      </rPr>
      <t>KG</t>
    </r>
  </si>
  <si>
    <r>
      <t>I</t>
    </r>
    <r>
      <rPr>
        <b/>
        <vertAlign val="subscript"/>
        <sz val="10"/>
        <color indexed="8"/>
        <rFont val="Trebuchet MS"/>
        <family val="2"/>
      </rPr>
      <t>n</t>
    </r>
  </si>
  <si>
    <t>i</t>
  </si>
  <si>
    <t>p</t>
  </si>
  <si>
    <t>Tidsperiode</t>
  </si>
  <si>
    <t>t</t>
  </si>
  <si>
    <t>(år)</t>
  </si>
  <si>
    <t>BNP</t>
  </si>
  <si>
    <r>
      <t>Y</t>
    </r>
    <r>
      <rPr>
        <b/>
        <vertAlign val="subscript"/>
        <sz val="10"/>
        <color indexed="8"/>
        <rFont val="Trebuchet MS"/>
        <family val="2"/>
      </rPr>
      <t>t</t>
    </r>
  </si>
  <si>
    <t>Produktion (her = indkomst)</t>
  </si>
  <si>
    <t>Forbrug</t>
  </si>
  <si>
    <r>
      <t>C</t>
    </r>
    <r>
      <rPr>
        <b/>
        <vertAlign val="subscript"/>
        <sz val="10"/>
        <color indexed="8"/>
        <rFont val="Trebuchet MS"/>
        <family val="2"/>
      </rPr>
      <t>t</t>
    </r>
  </si>
  <si>
    <t>Mindsteforbrug</t>
  </si>
  <si>
    <r>
      <t>C</t>
    </r>
    <r>
      <rPr>
        <vertAlign val="subscript"/>
        <sz val="10"/>
        <color indexed="8"/>
        <rFont val="Trebuchet MS"/>
        <family val="2"/>
      </rPr>
      <t>k</t>
    </r>
  </si>
  <si>
    <t>Marginalt forbrug ved lavkonjunktur</t>
  </si>
  <si>
    <r>
      <t>c</t>
    </r>
    <r>
      <rPr>
        <vertAlign val="subscript"/>
        <sz val="10"/>
        <color indexed="8"/>
        <rFont val="Trebuchet MS"/>
        <family val="2"/>
      </rPr>
      <t>m_pess</t>
    </r>
  </si>
  <si>
    <t>Marginalt forbrug ved højkonjunktur</t>
  </si>
  <si>
    <r>
      <t>c</t>
    </r>
    <r>
      <rPr>
        <vertAlign val="subscript"/>
        <sz val="10"/>
        <color indexed="8"/>
        <rFont val="Trebuchet MS"/>
        <family val="2"/>
      </rPr>
      <t>m_opti</t>
    </r>
  </si>
  <si>
    <t>Opfattelsesgraden af kapitalgevinster som indkomst</t>
  </si>
  <si>
    <r>
      <t>y</t>
    </r>
    <r>
      <rPr>
        <vertAlign val="subscript"/>
        <sz val="10"/>
        <color indexed="8"/>
        <rFont val="Trebuchet MS"/>
        <family val="2"/>
      </rPr>
      <t>KG</t>
    </r>
  </si>
  <si>
    <t>Investeringer</t>
  </si>
  <si>
    <r>
      <t>I</t>
    </r>
    <r>
      <rPr>
        <b/>
        <vertAlign val="subscript"/>
        <sz val="10"/>
        <color indexed="8"/>
        <rFont val="Trebuchet MS"/>
        <family val="2"/>
      </rPr>
      <t>t</t>
    </r>
  </si>
  <si>
    <t>Investeringsnormalen</t>
  </si>
  <si>
    <r>
      <t>I</t>
    </r>
    <r>
      <rPr>
        <vertAlign val="subscript"/>
        <sz val="10"/>
        <color indexed="8"/>
        <rFont val="Trebuchet MS"/>
        <family val="2"/>
      </rPr>
      <t>n</t>
    </r>
  </si>
  <si>
    <r>
      <t>H</t>
    </r>
    <r>
      <rPr>
        <b/>
        <vertAlign val="subscript"/>
        <sz val="10"/>
        <color indexed="8"/>
        <rFont val="Trebuchet MS"/>
        <family val="2"/>
      </rPr>
      <t>t</t>
    </r>
  </si>
  <si>
    <r>
      <t>KG</t>
    </r>
    <r>
      <rPr>
        <b/>
        <vertAlign val="subscript"/>
        <sz val="10"/>
        <color indexed="8"/>
        <rFont val="Trebuchet MS"/>
        <family val="2"/>
      </rPr>
      <t>t</t>
    </r>
  </si>
  <si>
    <r>
      <t>T</t>
    </r>
    <r>
      <rPr>
        <b/>
        <vertAlign val="subscript"/>
        <sz val="10"/>
        <color indexed="8"/>
        <rFont val="Trebuchet MS"/>
        <family val="2"/>
      </rPr>
      <t>t</t>
    </r>
  </si>
  <si>
    <t>Marginal investeringsparameter</t>
  </si>
  <si>
    <t>genn</t>
  </si>
  <si>
    <t>sprd</t>
  </si>
  <si>
    <t>Huspriser</t>
  </si>
  <si>
    <t>Ultimo</t>
  </si>
  <si>
    <t>Indkomstefterspørgselselasticitet efter huse</t>
  </si>
  <si>
    <t>e</t>
  </si>
  <si>
    <t>Indkomstefterspørgselskonstant for huse</t>
  </si>
  <si>
    <r>
      <t>h</t>
    </r>
    <r>
      <rPr>
        <vertAlign val="subscript"/>
        <sz val="10"/>
        <color indexed="8"/>
        <rFont val="Trebuchet MS"/>
        <family val="2"/>
      </rPr>
      <t>k</t>
    </r>
  </si>
  <si>
    <t>Kapitalgevinster</t>
  </si>
  <si>
    <t>Trigger</t>
  </si>
  <si>
    <r>
      <t>T</t>
    </r>
    <r>
      <rPr>
        <vertAlign val="subscript"/>
        <sz val="7"/>
        <color indexed="8"/>
        <rFont val="Trebuchet MS"/>
        <family val="2"/>
      </rPr>
      <t>t</t>
    </r>
    <r>
      <rPr>
        <sz val="7"/>
        <color indexed="8"/>
        <rFont val="Trebuchet MS"/>
        <family val="2"/>
      </rPr>
      <t xml:space="preserve"> = 0 ved lavkonjunktur; T</t>
    </r>
    <r>
      <rPr>
        <vertAlign val="subscript"/>
        <sz val="7"/>
        <color indexed="8"/>
        <rFont val="Trebuchet MS"/>
        <family val="2"/>
      </rPr>
      <t>t</t>
    </r>
    <r>
      <rPr>
        <sz val="7"/>
        <color indexed="8"/>
        <rFont val="Trebuchet MS"/>
        <family val="2"/>
      </rPr>
      <t xml:space="preserve"> = 1 ved højkonjunktur</t>
    </r>
  </si>
  <si>
    <t>Pessimismeparameter</t>
  </si>
  <si>
    <t>Psykologisk maksimalpris for huse</t>
  </si>
  <si>
    <r>
      <t>H</t>
    </r>
    <r>
      <rPr>
        <vertAlign val="subscript"/>
        <sz val="10"/>
        <color indexed="8"/>
        <rFont val="Trebuchet MS"/>
        <family val="2"/>
      </rPr>
      <t>max</t>
    </r>
  </si>
  <si>
    <t>Pessimismeparameteren kunne lige så vel have heddet optimismeparameteren, men så burde den have været forkortet til o, hvilket minder om 0, og noget opløftet i 0 giver 1, så det ville også give anledning til forvirring.</t>
  </si>
  <si>
    <t>Modellens forventningsdannelse</t>
  </si>
  <si>
    <t>De økonomiske agenter tænker ikke ret mange år frem. Eller tilbage. Forventningsdannelsen er blot baseret på, hvad der er sket 1-2 år tilbage i tiden. På dét punkt er den dog ikke væsentligt anderledes end SMEC.
Men investeringsfunktionen er noget bedre i SMEC, idet der eksempelvis tages hensyn til arbejdskraftdelen i SMEC.</t>
  </si>
  <si>
    <t>Forløb over 100 år</t>
  </si>
  <si>
    <r>
      <t>Y</t>
    </r>
    <r>
      <rPr>
        <vertAlign val="subscript"/>
        <sz val="8"/>
        <color indexed="8"/>
        <rFont val="Trebuchet MS"/>
        <family val="2"/>
      </rPr>
      <t>t</t>
    </r>
  </si>
  <si>
    <r>
      <t>C</t>
    </r>
    <r>
      <rPr>
        <vertAlign val="subscript"/>
        <sz val="8"/>
        <color indexed="8"/>
        <rFont val="Trebuchet MS"/>
        <family val="2"/>
      </rPr>
      <t>t</t>
    </r>
  </si>
  <si>
    <r>
      <t>I</t>
    </r>
    <r>
      <rPr>
        <vertAlign val="subscript"/>
        <sz val="8"/>
        <color indexed="8"/>
        <rFont val="Trebuchet MS"/>
        <family val="2"/>
      </rPr>
      <t>t</t>
    </r>
  </si>
  <si>
    <r>
      <t>H</t>
    </r>
    <r>
      <rPr>
        <vertAlign val="subscript"/>
        <sz val="8"/>
        <color indexed="8"/>
        <rFont val="Trebuchet MS"/>
        <family val="2"/>
      </rPr>
      <t>t</t>
    </r>
  </si>
  <si>
    <r>
      <t>KG</t>
    </r>
    <r>
      <rPr>
        <vertAlign val="subscript"/>
        <sz val="8"/>
        <color indexed="8"/>
        <rFont val="Trebuchet MS"/>
        <family val="2"/>
      </rPr>
      <t>t</t>
    </r>
  </si>
  <si>
    <r>
      <t>T</t>
    </r>
    <r>
      <rPr>
        <vertAlign val="subscript"/>
        <sz val="8"/>
        <color indexed="8"/>
        <rFont val="Trebuchet MS"/>
        <family val="2"/>
      </rPr>
      <t>t</t>
    </r>
  </si>
  <si>
    <t>år</t>
  </si>
  <si>
    <t>Gennemsnit og spredning</t>
  </si>
</sst>
</file>

<file path=xl/styles.xml><?xml version="1.0" encoding="utf-8"?>
<styleSheet xmlns="http://schemas.openxmlformats.org/spreadsheetml/2006/main">
  <numFmts count="6">
    <numFmt numFmtId="164" formatCode="GENERAL"/>
    <numFmt numFmtId="165" formatCode="0.00%"/>
    <numFmt numFmtId="166" formatCode="#,##0.00"/>
    <numFmt numFmtId="167" formatCode="#,##0.0"/>
    <numFmt numFmtId="168" formatCode="0"/>
    <numFmt numFmtId="169" formatCode="#,##0.0000"/>
  </numFmts>
  <fonts count="42">
    <font>
      <sz val="11"/>
      <color indexed="8"/>
      <name val="Calibri"/>
      <family val="2"/>
    </font>
    <font>
      <sz val="10"/>
      <name val="Arial"/>
      <family val="0"/>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0"/>
      <color indexed="8"/>
      <name val="Trebuchet MS"/>
      <family val="2"/>
    </font>
    <font>
      <b/>
      <sz val="10"/>
      <color indexed="10"/>
      <name val="Trebuchet MS"/>
      <family val="2"/>
    </font>
    <font>
      <sz val="9.9"/>
      <color indexed="63"/>
      <name val="Courier New"/>
      <family val="3"/>
    </font>
    <font>
      <b/>
      <sz val="10"/>
      <color indexed="8"/>
      <name val="Trebuchet MS"/>
      <family val="2"/>
    </font>
    <font>
      <b/>
      <i/>
      <sz val="10"/>
      <color indexed="10"/>
      <name val="Trebuchet MS"/>
      <family val="2"/>
    </font>
    <font>
      <vertAlign val="subscript"/>
      <sz val="10"/>
      <color indexed="8"/>
      <name val="Trebuchet MS"/>
      <family val="2"/>
    </font>
    <font>
      <vertAlign val="superscript"/>
      <sz val="10"/>
      <color indexed="8"/>
      <name val="Trebuchet MS"/>
      <family val="2"/>
    </font>
    <font>
      <i/>
      <sz val="10"/>
      <color indexed="12"/>
      <name val="Monotype Corsiva"/>
      <family val="4"/>
    </font>
    <font>
      <b/>
      <vertAlign val="subscript"/>
      <sz val="10"/>
      <color indexed="8"/>
      <name val="Trebuchet MS"/>
      <family val="2"/>
    </font>
    <font>
      <sz val="7"/>
      <color indexed="8"/>
      <name val="Trebuchet MS"/>
      <family val="2"/>
    </font>
    <font>
      <sz val="10"/>
      <color indexed="8"/>
      <name val="Tahoma"/>
      <family val="2"/>
    </font>
    <font>
      <vertAlign val="subscript"/>
      <sz val="10"/>
      <color indexed="8"/>
      <name val="Tahoma"/>
      <family val="2"/>
    </font>
    <font>
      <b/>
      <sz val="10"/>
      <color indexed="8"/>
      <name val="Tahoma"/>
      <family val="2"/>
    </font>
    <font>
      <sz val="9"/>
      <color indexed="8"/>
      <name val="Tahoma"/>
      <family val="2"/>
    </font>
    <font>
      <b/>
      <sz val="8"/>
      <color indexed="8"/>
      <name val="Trebuchet MS"/>
      <family val="2"/>
    </font>
    <font>
      <vertAlign val="subscript"/>
      <sz val="7"/>
      <color indexed="8"/>
      <name val="Trebuchet MS"/>
      <family val="2"/>
    </font>
    <font>
      <b/>
      <sz val="9"/>
      <color indexed="8"/>
      <name val="Tahoma"/>
      <family val="2"/>
    </font>
    <font>
      <b/>
      <vertAlign val="subscript"/>
      <sz val="9"/>
      <color indexed="8"/>
      <name val="Tahoma"/>
      <family val="2"/>
    </font>
    <font>
      <vertAlign val="subscript"/>
      <sz val="9"/>
      <color indexed="8"/>
      <name val="Tahoma"/>
      <family val="2"/>
    </font>
    <font>
      <sz val="8.5"/>
      <color indexed="8"/>
      <name val="Trebuchet MS"/>
      <family val="2"/>
    </font>
    <font>
      <sz val="7.5"/>
      <color indexed="8"/>
      <name val="Trebuchet MS"/>
      <family val="2"/>
    </font>
    <font>
      <sz val="8"/>
      <color indexed="8"/>
      <name val="Trebuchet MS"/>
      <family val="2"/>
    </font>
    <font>
      <vertAlign val="subscript"/>
      <sz val="8"/>
      <color indexed="8"/>
      <name val="Trebuchet MS"/>
      <family val="2"/>
    </font>
    <font>
      <b/>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12">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style="thin">
        <color indexed="10"/>
      </top>
      <bottom style="thin">
        <color indexed="10"/>
      </bottom>
    </border>
    <border>
      <left>
        <color indexed="63"/>
      </left>
      <right>
        <color indexed="63"/>
      </right>
      <top>
        <color indexed="63"/>
      </top>
      <bottom style="hair">
        <color indexed="12"/>
      </bottom>
    </border>
  </borders>
  <cellStyleXfs count="6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2" borderId="0" applyNumberFormat="0" applyBorder="0" applyAlignment="0" applyProtection="0"/>
    <xf numFmtId="164" fontId="0" fillId="3" borderId="0" applyNumberFormat="0" applyBorder="0" applyAlignment="0" applyProtection="0"/>
    <xf numFmtId="164" fontId="0" fillId="4" borderId="0" applyNumberFormat="0" applyBorder="0" applyAlignment="0" applyProtection="0"/>
    <xf numFmtId="164" fontId="0" fillId="5" borderId="0" applyNumberFormat="0" applyBorder="0" applyAlignment="0" applyProtection="0"/>
    <xf numFmtId="164" fontId="0" fillId="6" borderId="0" applyNumberFormat="0" applyBorder="0" applyAlignment="0" applyProtection="0"/>
    <xf numFmtId="164" fontId="0" fillId="7" borderId="0" applyNumberFormat="0" applyBorder="0" applyAlignment="0" applyProtection="0"/>
    <xf numFmtId="164" fontId="0" fillId="8" borderId="0" applyNumberFormat="0" applyBorder="0" applyAlignment="0" applyProtection="0"/>
    <xf numFmtId="164" fontId="0" fillId="9" borderId="0" applyNumberFormat="0" applyBorder="0" applyAlignment="0" applyProtection="0"/>
    <xf numFmtId="164" fontId="0" fillId="10" borderId="0" applyNumberFormat="0" applyBorder="0" applyAlignment="0" applyProtection="0"/>
    <xf numFmtId="164" fontId="0" fillId="5" borderId="0" applyNumberFormat="0" applyBorder="0" applyAlignment="0" applyProtection="0"/>
    <xf numFmtId="164" fontId="0" fillId="8" borderId="0" applyNumberFormat="0" applyBorder="0" applyAlignment="0" applyProtection="0"/>
    <xf numFmtId="164" fontId="0"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3" fillId="0" borderId="0" applyNumberFormat="0" applyFill="0" applyBorder="0" applyAlignment="0" applyProtection="0"/>
    <xf numFmtId="164" fontId="0" fillId="16" borderId="1" applyNumberFormat="0" applyAlignment="0" applyProtection="0"/>
    <xf numFmtId="164" fontId="4" fillId="17" borderId="2" applyNumberFormat="0" applyAlignment="0" applyProtection="0"/>
    <xf numFmtId="164" fontId="5" fillId="0" borderId="0" applyNumberFormat="0" applyFill="0" applyBorder="0" applyAlignment="0" applyProtection="0"/>
    <xf numFmtId="164" fontId="6" fillId="4" borderId="0" applyNumberFormat="0" applyBorder="0" applyAlignment="0" applyProtection="0"/>
    <xf numFmtId="164" fontId="7" fillId="7" borderId="2" applyNumberFormat="0" applyAlignment="0" applyProtection="0"/>
    <xf numFmtId="164" fontId="8" fillId="18" borderId="3" applyNumberFormat="0" applyAlignment="0" applyProtection="0"/>
    <xf numFmtId="164" fontId="2" fillId="19" borderId="0" applyNumberFormat="0" applyBorder="0" applyAlignment="0" applyProtection="0"/>
    <xf numFmtId="164" fontId="2" fillId="20" borderId="0" applyNumberFormat="0" applyBorder="0" applyAlignment="0" applyProtection="0"/>
    <xf numFmtId="164" fontId="2" fillId="21"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22" borderId="0" applyNumberFormat="0" applyBorder="0" applyAlignment="0" applyProtection="0"/>
    <xf numFmtId="164" fontId="9" fillId="23" borderId="0" applyNumberFormat="0" applyBorder="0" applyAlignment="0" applyProtection="0"/>
    <xf numFmtId="164" fontId="10" fillId="17" borderId="4" applyNumberFormat="0" applyAlignment="0" applyProtection="0"/>
    <xf numFmtId="164" fontId="11" fillId="0" borderId="5" applyNumberFormat="0" applyFill="0" applyAlignment="0" applyProtection="0"/>
    <xf numFmtId="164" fontId="12" fillId="0" borderId="6" applyNumberFormat="0" applyFill="0" applyAlignment="0" applyProtection="0"/>
    <xf numFmtId="164" fontId="13" fillId="0" borderId="7" applyNumberFormat="0" applyFill="0" applyAlignment="0" applyProtection="0"/>
    <xf numFmtId="164" fontId="13" fillId="0" borderId="0" applyNumberFormat="0" applyFill="0" applyBorder="0" applyAlignment="0" applyProtection="0"/>
    <xf numFmtId="164" fontId="14" fillId="0" borderId="8" applyNumberFormat="0" applyFill="0" applyAlignment="0" applyProtection="0"/>
    <xf numFmtId="164" fontId="15" fillId="0" borderId="0" applyNumberFormat="0" applyFill="0" applyBorder="0" applyAlignment="0" applyProtection="0"/>
    <xf numFmtId="164" fontId="16" fillId="0" borderId="9" applyNumberFormat="0" applyFill="0" applyAlignment="0" applyProtection="0"/>
    <xf numFmtId="164" fontId="17" fillId="3" borderId="0" applyNumberFormat="0" applyBorder="0" applyAlignment="0" applyProtection="0"/>
  </cellStyleXfs>
  <cellXfs count="38">
    <xf numFmtId="164" fontId="0" fillId="0" borderId="0" xfId="0" applyAlignment="1">
      <alignment/>
    </xf>
    <xf numFmtId="164" fontId="18" fillId="0" borderId="0" xfId="0" applyFont="1" applyAlignment="1">
      <alignment vertical="top"/>
    </xf>
    <xf numFmtId="164" fontId="19" fillId="0" borderId="10" xfId="0" applyFont="1" applyFill="1" applyBorder="1" applyAlignment="1">
      <alignment vertical="center"/>
    </xf>
    <xf numFmtId="164" fontId="19" fillId="0" borderId="10" xfId="0" applyFont="1" applyFill="1" applyBorder="1" applyAlignment="1">
      <alignment vertical="top"/>
    </xf>
    <xf numFmtId="164" fontId="20" fillId="0" borderId="0" xfId="0" applyFont="1" applyAlignment="1">
      <alignment/>
    </xf>
    <xf numFmtId="164" fontId="18" fillId="0" borderId="0" xfId="0" applyFont="1" applyAlignment="1">
      <alignment horizontal="center" vertical="top"/>
    </xf>
    <xf numFmtId="164" fontId="18" fillId="0" borderId="0" xfId="0" applyFont="1" applyAlignment="1">
      <alignment vertical="top" wrapText="1"/>
    </xf>
    <xf numFmtId="164" fontId="21" fillId="0" borderId="0" xfId="0" applyFont="1" applyAlignment="1">
      <alignment vertical="top"/>
    </xf>
    <xf numFmtId="164" fontId="18" fillId="0" borderId="0" xfId="0" applyFont="1" applyBorder="1" applyAlignment="1">
      <alignment horizontal="left" vertical="top" wrapText="1"/>
    </xf>
    <xf numFmtId="164" fontId="19" fillId="0" borderId="0" xfId="0" applyFont="1" applyAlignment="1">
      <alignment vertical="top" wrapText="1"/>
    </xf>
    <xf numFmtId="164" fontId="22" fillId="0" borderId="0" xfId="0" applyFont="1" applyAlignment="1">
      <alignment horizontal="right" vertical="top"/>
    </xf>
    <xf numFmtId="164" fontId="25" fillId="0" borderId="0" xfId="0" applyFont="1" applyAlignment="1">
      <alignment horizontal="right" vertical="top"/>
    </xf>
    <xf numFmtId="164" fontId="19" fillId="0" borderId="10" xfId="0" applyFont="1" applyFill="1" applyBorder="1" applyAlignment="1">
      <alignment vertical="top" wrapText="1"/>
    </xf>
    <xf numFmtId="164" fontId="18" fillId="0" borderId="0" xfId="0" applyFont="1" applyAlignment="1">
      <alignment horizontal="right" vertical="top"/>
    </xf>
    <xf numFmtId="164" fontId="21" fillId="0" borderId="0" xfId="0" applyFont="1" applyAlignment="1">
      <alignment horizontal="right" vertical="top"/>
    </xf>
    <xf numFmtId="164" fontId="18" fillId="0" borderId="0" xfId="0" applyFont="1" applyAlignment="1">
      <alignment horizontal="right" vertical="top" wrapText="1"/>
    </xf>
    <xf numFmtId="164" fontId="27" fillId="0" borderId="0" xfId="0" applyFont="1" applyAlignment="1">
      <alignment vertical="center" wrapText="1"/>
    </xf>
    <xf numFmtId="165" fontId="18" fillId="0" borderId="0" xfId="0" applyNumberFormat="1" applyFont="1" applyAlignment="1">
      <alignment vertical="top"/>
    </xf>
    <xf numFmtId="166" fontId="21" fillId="0" borderId="0" xfId="0" applyNumberFormat="1" applyFont="1" applyAlignment="1">
      <alignment vertical="top"/>
    </xf>
    <xf numFmtId="164" fontId="32" fillId="0" borderId="0" xfId="0" applyFont="1" applyAlignment="1">
      <alignment horizontal="right" vertical="top"/>
    </xf>
    <xf numFmtId="167" fontId="21" fillId="0" borderId="0" xfId="0" applyNumberFormat="1" applyFont="1" applyAlignment="1">
      <alignment vertical="top"/>
    </xf>
    <xf numFmtId="167" fontId="18" fillId="0" borderId="0" xfId="0" applyNumberFormat="1" applyFont="1" applyAlignment="1">
      <alignment vertical="top"/>
    </xf>
    <xf numFmtId="164" fontId="18" fillId="0" borderId="0" xfId="0" applyFont="1" applyBorder="1" applyAlignment="1">
      <alignment vertical="top" wrapText="1"/>
    </xf>
    <xf numFmtId="164" fontId="21" fillId="0" borderId="0" xfId="0" applyFont="1" applyAlignment="1">
      <alignment/>
    </xf>
    <xf numFmtId="164" fontId="39" fillId="0" borderId="0" xfId="0" applyFont="1" applyAlignment="1">
      <alignment horizontal="center" vertical="top"/>
    </xf>
    <xf numFmtId="169" fontId="39" fillId="0" borderId="0" xfId="0" applyNumberFormat="1" applyFont="1" applyAlignment="1">
      <alignment horizontal="center" vertical="top"/>
    </xf>
    <xf numFmtId="164" fontId="19" fillId="0" borderId="10" xfId="0" applyFont="1" applyFill="1" applyBorder="1" applyAlignment="1">
      <alignment horizontal="left" vertical="center"/>
    </xf>
    <xf numFmtId="169" fontId="19" fillId="0" borderId="10" xfId="0" applyNumberFormat="1" applyFont="1" applyFill="1" applyBorder="1" applyAlignment="1">
      <alignment vertical="top"/>
    </xf>
    <xf numFmtId="169" fontId="18" fillId="0" borderId="0" xfId="0" applyNumberFormat="1" applyFont="1" applyAlignment="1">
      <alignment vertical="top"/>
    </xf>
    <xf numFmtId="164" fontId="21" fillId="0" borderId="0" xfId="0" applyFont="1" applyAlignment="1">
      <alignment horizontal="left" vertical="top"/>
    </xf>
    <xf numFmtId="164" fontId="32" fillId="0" borderId="0" xfId="0" applyFont="1" applyAlignment="1">
      <alignment horizontal="center" vertical="top"/>
    </xf>
    <xf numFmtId="164" fontId="39" fillId="0" borderId="11" xfId="0" applyFont="1" applyBorder="1" applyAlignment="1">
      <alignment horizontal="center" vertical="top"/>
    </xf>
    <xf numFmtId="169" fontId="39" fillId="0" borderId="11" xfId="0" applyNumberFormat="1" applyFont="1" applyBorder="1" applyAlignment="1">
      <alignment horizontal="center" vertical="top"/>
    </xf>
    <xf numFmtId="164" fontId="39" fillId="0" borderId="0" xfId="0" applyFont="1" applyBorder="1" applyAlignment="1">
      <alignment horizontal="center" vertical="top"/>
    </xf>
    <xf numFmtId="169" fontId="39" fillId="0" borderId="0" xfId="0" applyNumberFormat="1" applyFont="1" applyBorder="1" applyAlignment="1">
      <alignment horizontal="center" vertical="top"/>
    </xf>
    <xf numFmtId="164" fontId="32" fillId="0" borderId="0" xfId="0" applyFont="1" applyAlignment="1">
      <alignment vertical="top"/>
    </xf>
    <xf numFmtId="169" fontId="39" fillId="0" borderId="0" xfId="0" applyNumberFormat="1" applyFont="1" applyAlignment="1">
      <alignment vertical="top"/>
    </xf>
    <xf numFmtId="164" fontId="39" fillId="0" borderId="0" xfId="0" applyFont="1" applyAlignment="1">
      <alignment vertical="top"/>
    </xf>
  </cellXfs>
  <cellStyles count="47">
    <cellStyle name="Normal" xfId="0"/>
    <cellStyle name="Comma" xfId="15"/>
    <cellStyle name="Comma [0]" xfId="16"/>
    <cellStyle name="Currency" xfId="17"/>
    <cellStyle name="Currency [0]" xfId="18"/>
    <cellStyle name="Percent" xfId="19"/>
    <cellStyle name="20 % - Markeringsfarve1" xfId="20"/>
    <cellStyle name="20 % - Markeringsfarve2" xfId="21"/>
    <cellStyle name="20 % - Markeringsfarve3" xfId="22"/>
    <cellStyle name="20 % - Markeringsfarve4" xfId="23"/>
    <cellStyle name="20 % - Markeringsfarve5" xfId="24"/>
    <cellStyle name="20 % - Markeringsfarve6" xfId="25"/>
    <cellStyle name="40 % - Markeringsfarve1" xfId="26"/>
    <cellStyle name="40 % - Markeringsfarve2" xfId="27"/>
    <cellStyle name="40 % - Markeringsfarve3" xfId="28"/>
    <cellStyle name="40 % - Markeringsfarve4" xfId="29"/>
    <cellStyle name="40 % - Markeringsfarve5" xfId="30"/>
    <cellStyle name="40 % - Markeringsfarve6" xfId="31"/>
    <cellStyle name="60 % - Markeringsfarve1" xfId="32"/>
    <cellStyle name="60 % - Markeringsfarve2" xfId="33"/>
    <cellStyle name="60 % - Markeringsfarve3" xfId="34"/>
    <cellStyle name="60 % - Markeringsfarve4" xfId="35"/>
    <cellStyle name="60 % - Markeringsfarve5" xfId="36"/>
    <cellStyle name="60 % - Markeringsfarve6" xfId="37"/>
    <cellStyle name="Advarselstekst" xfId="38"/>
    <cellStyle name="Bemærk!" xfId="39"/>
    <cellStyle name="Beregning" xfId="40"/>
    <cellStyle name="Forklarende tekst" xfId="41"/>
    <cellStyle name="God" xfId="42"/>
    <cellStyle name="Input" xfId="43"/>
    <cellStyle name="Kontroller celle" xfId="44"/>
    <cellStyle name="Markeringsfarve1" xfId="45"/>
    <cellStyle name="Markeringsfarve2" xfId="46"/>
    <cellStyle name="Markeringsfarve3" xfId="47"/>
    <cellStyle name="Markeringsfarve4" xfId="48"/>
    <cellStyle name="Markeringsfarve5" xfId="49"/>
    <cellStyle name="Markeringsfarve6" xfId="50"/>
    <cellStyle name="Neutral" xfId="51"/>
    <cellStyle name="Output" xfId="52"/>
    <cellStyle name="Overskrift 1" xfId="53"/>
    <cellStyle name="Overskrift 2" xfId="54"/>
    <cellStyle name="Overskrift 3" xfId="55"/>
    <cellStyle name="Overskrift 4" xfId="56"/>
    <cellStyle name="Sammenkædet celle" xfId="57"/>
    <cellStyle name="Titel" xfId="58"/>
    <cellStyle name="Total" xfId="59"/>
    <cellStyle name="Ugyldig"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285"/>
          <c:w val="0.97175"/>
          <c:h val="0.97075"/>
        </c:manualLayout>
      </c:layout>
      <c:lineChart>
        <c:grouping val="standard"/>
        <c:varyColors val="0"/>
        <c:ser>
          <c:idx val="0"/>
          <c:order val="0"/>
          <c:tx>
            <c:strRef>
              <c:f>'Forløb over 1000 år'!$B$7</c:f>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'Forløb over 1000 år'!$B$8:$B$109</c:f>
              <c:numCache/>
            </c:numRef>
          </c:val>
          <c:smooth val="0"/>
        </c:ser>
        <c:ser>
          <c:idx val="1"/>
          <c:order val="1"/>
          <c:tx>
            <c:strRef>
              <c:f>'Forløb over 1000 år'!$C$7</c:f>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FFF00"/>
              </a:solidFill>
              <a:ln>
                <a:solidFill>
                  <a:srgbClr val="FFFF00"/>
                </a:solidFill>
              </a:ln>
            </c:spPr>
          </c:marker>
          <c:val>
            <c:numRef>
              <c:f>'Forløb over 1000 år'!$C$8:$C$109</c:f>
              <c:numCache/>
            </c:numRef>
          </c:val>
          <c:smooth val="0"/>
        </c:ser>
        <c:ser>
          <c:idx val="2"/>
          <c:order val="2"/>
          <c:tx>
            <c:strRef>
              <c:f>'Forløb over 1000 år'!$D$7</c:f>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FFFF"/>
              </a:solidFill>
              <a:ln>
                <a:solidFill>
                  <a:srgbClr val="00FFFF"/>
                </a:solidFill>
              </a:ln>
            </c:spPr>
          </c:marker>
          <c:val>
            <c:numRef>
              <c:f>'Forløb over 1000 år'!$D$8:$D$109</c:f>
              <c:numCache/>
            </c:numRef>
          </c:val>
          <c:smooth val="0"/>
        </c:ser>
        <c:ser>
          <c:idx val="3"/>
          <c:order val="3"/>
          <c:tx>
            <c:strRef>
              <c:f>'Forløb over 1000 år'!$E$7</c:f>
            </c:strRef>
          </c:tx>
          <c:spPr>
            <a:ln w="25400">
              <a:solidFill>
                <a:srgbClr val="8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'Forløb over 1000 år'!$E$8:$E$109</c:f>
              <c:numCache/>
            </c:numRef>
          </c:val>
          <c:smooth val="0"/>
        </c:ser>
        <c:ser>
          <c:idx val="4"/>
          <c:order val="4"/>
          <c:tx>
            <c:strRef>
              <c:f>'Forløb over 1000 år'!$F$7</c:f>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'Forløb over 1000 år'!$F$8:$F$109</c:f>
              <c:numCache/>
            </c:numRef>
          </c:val>
          <c:smooth val="0"/>
        </c:ser>
        <c:ser>
          <c:idx val="5"/>
          <c:order val="5"/>
          <c:tx>
            <c:strRef>
              <c:f>'Forløb over 1000 år'!$G$7</c:f>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ash"/>
            <c:size val="2"/>
            <c:spPr>
              <a:noFill/>
              <a:ln>
                <a:solidFill>
                  <a:srgbClr val="000000"/>
                </a:solidFill>
              </a:ln>
            </c:spPr>
          </c:marker>
          <c:val>
            <c:numRef>
              <c:f>'Forløb over 1000 år'!$G$8:$G$109</c:f>
              <c:numCache/>
            </c:numRef>
          </c:val>
          <c:smooth val="0"/>
        </c:ser>
        <c:marker val="1"/>
        <c:axId val="3501690"/>
        <c:axId val="31515211"/>
      </c:lineChart>
      <c:catAx>
        <c:axId val="3501690"/>
        <c:scaling>
          <c:orientation val="minMax"/>
        </c:scaling>
        <c:axPos val="b"/>
        <c:title>
          <c:tx>
            <c:rich>
              <a:bodyPr vert="horz" rot="0" anchor="ctr"/>
              <a:lstStyle/>
              <a:p>
                <a:pPr algn="ctr">
                  <a:defRPr/>
                </a:pPr>
                <a:r>
                  <a:rPr lang="en-US" cap="none" sz="850" b="0" i="0" u="none" baseline="0">
                    <a:solidFill>
                      <a:srgbClr val="000000"/>
                    </a:solidFill>
                  </a:rPr>
                  <a:t>år</a:t>
                </a:r>
              </a:p>
            </c:rich>
          </c:tx>
          <c:layout/>
          <c:overlay val="0"/>
          <c:spPr>
            <a:noFill/>
            <a:ln>
              <a:noFill/>
            </a:ln>
          </c:spPr>
        </c:title>
        <c:majorGridlines>
          <c:spPr>
            <a:ln w="3175">
              <a:solidFill>
                <a:srgbClr val="00CCFF"/>
              </a:solidFill>
              <a:prstDash val="sysDot"/>
            </a:ln>
          </c:spPr>
        </c:majorGridlines>
        <c:delete val="0"/>
        <c:numFmt formatCode="General" sourceLinked="1"/>
        <c:majorTickMark val="none"/>
        <c:minorTickMark val="none"/>
        <c:tickLblPos val="none"/>
        <c:spPr>
          <a:ln w="3175">
            <a:noFill/>
          </a:ln>
        </c:spPr>
        <c:txPr>
          <a:bodyPr vert="horz" rot="0"/>
          <a:lstStyle/>
          <a:p>
            <a:pPr>
              <a:defRPr lang="en-US" cap="none" sz="1000" b="0" i="0" u="none" baseline="0"/>
            </a:pPr>
          </a:p>
        </c:txPr>
        <c:crossAx val="31515211"/>
        <c:crossesAt val="0"/>
        <c:auto val="1"/>
        <c:lblOffset val="100"/>
        <c:noMultiLvlLbl val="0"/>
      </c:catAx>
      <c:valAx>
        <c:axId val="31515211"/>
        <c:scaling>
          <c:orientation val="minMax"/>
          <c:max val="125"/>
          <c:min val="-25"/>
        </c:scaling>
        <c:axPos val="l"/>
        <c:majorGridlines>
          <c:spPr>
            <a:ln w="3175">
              <a:solidFill>
                <a:srgbClr val="0000FF"/>
              </a:solidFill>
              <a:prstDash val="sysDot"/>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850" b="0" i="0" u="none" baseline="0">
                <a:solidFill>
                  <a:srgbClr val="000000"/>
                </a:solidFill>
              </a:defRPr>
            </a:pPr>
          </a:p>
        </c:txPr>
        <c:crossAx val="3501690"/>
        <c:crossesAt val="1"/>
        <c:crossBetween val="midCat"/>
        <c:dispUnits/>
        <c:majorUnit val="25"/>
      </c:valAx>
      <c:spPr>
        <a:noFill/>
      </c:spPr>
    </c:plotArea>
    <c:legend>
      <c:legendPos val="r"/>
      <c:layout>
        <c:manualLayout>
          <c:xMode val="edge"/>
          <c:yMode val="edge"/>
          <c:x val="0.8145"/>
          <c:y val="0.7865"/>
        </c:manualLayout>
      </c:layout>
      <c:overlay val="0"/>
      <c:spPr>
        <a:ln w="3175">
          <a:noFill/>
        </a:ln>
      </c:spPr>
      <c:txPr>
        <a:bodyPr vert="horz" rot="0"/>
        <a:lstStyle/>
        <a:p>
          <a:pPr>
            <a:defRPr lang="en-US" cap="none" sz="750" b="0" i="0" u="none" baseline="0">
              <a:solidFill>
                <a:srgbClr val="000000"/>
              </a:solidFill>
            </a:defRPr>
          </a:pPr>
        </a:p>
      </c:txPr>
    </c:legend>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xdr:row>
      <xdr:rowOff>152400</xdr:rowOff>
    </xdr:from>
    <xdr:to>
      <xdr:col>12</xdr:col>
      <xdr:colOff>657225</xdr:colOff>
      <xdr:row>30</xdr:row>
      <xdr:rowOff>123825</xdr:rowOff>
    </xdr:to>
    <xdr:graphicFrame>
      <xdr:nvGraphicFramePr>
        <xdr:cNvPr id="1" name="Chart 9"/>
        <xdr:cNvGraphicFramePr/>
      </xdr:nvGraphicFramePr>
      <xdr:xfrm>
        <a:off x="5305425" y="504825"/>
        <a:ext cx="5276850" cy="5334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n@mensa.dk" TargetMode="Externa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21"/>
  <sheetViews>
    <sheetView workbookViewId="0" topLeftCell="A7">
      <selection activeCell="B8" sqref="B8"/>
    </sheetView>
  </sheetViews>
  <sheetFormatPr defaultColWidth="9.140625" defaultRowHeight="15"/>
  <cols>
    <col min="1" max="1" width="7.00390625" style="1" customWidth="1"/>
    <col min="2" max="2" width="71.7109375" style="1" customWidth="1"/>
    <col min="3" max="16384" width="9.140625" style="1" customWidth="1"/>
  </cols>
  <sheetData>
    <row r="1" s="3" customFormat="1" ht="12.75">
      <c r="A1" s="2" t="s">
        <v>0</v>
      </c>
    </row>
    <row r="2" ht="12.75">
      <c r="B2" s="4"/>
    </row>
    <row r="3" spans="1:2" ht="12.75">
      <c r="A3" s="5"/>
      <c r="B3" s="6"/>
    </row>
    <row r="4" spans="1:2" ht="12.75">
      <c r="A4" s="7" t="s">
        <v>1</v>
      </c>
      <c r="B4" s="6"/>
    </row>
    <row r="6" spans="1:2" ht="361.5" customHeight="1">
      <c r="A6" s="8" t="s">
        <v>2</v>
      </c>
      <c r="B6" s="8"/>
    </row>
    <row r="7" spans="1:2" ht="12.75">
      <c r="A7" s="8"/>
      <c r="B7" s="8"/>
    </row>
    <row r="8" ht="12.75">
      <c r="B8" s="9" t="s">
        <v>3</v>
      </c>
    </row>
    <row r="9" ht="12.75">
      <c r="B9" s="10"/>
    </row>
    <row r="11" spans="1:2" ht="12.75">
      <c r="A11" s="7" t="s">
        <v>4</v>
      </c>
      <c r="B11" s="7"/>
    </row>
    <row r="12" ht="12.75">
      <c r="B12" s="1" t="s">
        <v>5</v>
      </c>
    </row>
    <row r="13" spans="1:2" ht="12.75">
      <c r="A13" s="5" t="s">
        <v>6</v>
      </c>
      <c r="B13" s="1" t="s">
        <v>7</v>
      </c>
    </row>
    <row r="14" spans="1:2" ht="12.75">
      <c r="A14" s="5" t="s">
        <v>8</v>
      </c>
      <c r="B14" s="1" t="s">
        <v>9</v>
      </c>
    </row>
    <row r="15" spans="1:2" ht="12.75">
      <c r="A15" s="5" t="s">
        <v>10</v>
      </c>
      <c r="B15" s="1" t="s">
        <v>11</v>
      </c>
    </row>
    <row r="16" spans="1:2" ht="12.75">
      <c r="A16" s="5" t="s">
        <v>12</v>
      </c>
      <c r="B16" s="1" t="s">
        <v>13</v>
      </c>
    </row>
    <row r="17" spans="1:2" ht="12.75">
      <c r="A17" s="5" t="s">
        <v>14</v>
      </c>
      <c r="B17" s="1" t="s">
        <v>15</v>
      </c>
    </row>
    <row r="18" spans="1:2" ht="12.75">
      <c r="A18" s="5" t="s">
        <v>16</v>
      </c>
      <c r="B18" s="6" t="s">
        <v>17</v>
      </c>
    </row>
    <row r="21" ht="12.75">
      <c r="B21" s="11" t="s">
        <v>18</v>
      </c>
    </row>
  </sheetData>
  <sheetProtection selectLockedCells="1" selectUnlockedCells="1"/>
  <mergeCells count="1">
    <mergeCell ref="A6:B6"/>
  </mergeCells>
  <hyperlinks>
    <hyperlink ref="B21" r:id="rId1" display="2011.08.17  ·  Henrik Nielsen"/>
  </hyperlinks>
  <printOptions/>
  <pageMargins left="0.9840277777777777" right="0.9840277777777777" top="0.39375" bottom="0.9840277777777777" header="0.5118055555555555" footer="0.39375"/>
  <pageSetup horizontalDpi="300" verticalDpi="300" orientation="portrait" paperSize="9"/>
  <headerFooter alignWithMargins="0">
    <oddFooter>&amp;L&amp;"Trebuchet MS,normal"&amp;8&amp;F  ·  &amp;A&amp;R&amp;"Trebuchet MS,normal"&amp;6Udskrevet &amp;8&amp;D &amp;T  ·  s &amp;P&amp;6 af &amp;N</oddFooter>
  </headerFooter>
</worksheet>
</file>

<file path=xl/worksheets/sheet2.xml><?xml version="1.0" encoding="utf-8"?>
<worksheet xmlns="http://schemas.openxmlformats.org/spreadsheetml/2006/main" xmlns:r="http://schemas.openxmlformats.org/officeDocument/2006/relationships">
  <dimension ref="A1:M34"/>
  <sheetViews>
    <sheetView tabSelected="1" workbookViewId="0" topLeftCell="A4">
      <selection activeCell="E16" sqref="E16"/>
    </sheetView>
  </sheetViews>
  <sheetFormatPr defaultColWidth="9.140625" defaultRowHeight="15"/>
  <cols>
    <col min="1" max="1" width="13.8515625" style="7" customWidth="1"/>
    <col min="2" max="2" width="3.7109375" style="7" customWidth="1"/>
    <col min="3" max="3" width="48.00390625" style="6" customWidth="1"/>
    <col min="4" max="4" width="6.421875" style="1" customWidth="1"/>
    <col min="5" max="5" width="7.421875" style="1" customWidth="1"/>
    <col min="6" max="7" width="10.00390625" style="1" customWidth="1"/>
    <col min="8" max="8" width="9.7109375" style="1" customWidth="1"/>
    <col min="9" max="10" width="10.00390625" style="1" customWidth="1"/>
    <col min="11" max="11" width="9.7109375" style="1" customWidth="1"/>
    <col min="12" max="13" width="10.00390625" style="1" customWidth="1"/>
    <col min="14" max="16384" width="9.140625" style="1" customWidth="1"/>
  </cols>
  <sheetData>
    <row r="1" spans="1:6" s="3" customFormat="1" ht="12.75">
      <c r="A1" s="2" t="str">
        <f>'Beskrivelse &amp; ligninger'!A1</f>
        <v>NØSM  ·  beta 0.2</v>
      </c>
      <c r="C1" s="12"/>
      <c r="F1" s="3" t="str">
        <f>'Beskrivelse &amp; ligninger'!A1</f>
        <v>NØSM  ·  beta 0.2</v>
      </c>
    </row>
    <row r="4" spans="1:5" ht="12.75">
      <c r="A4" s="7" t="s">
        <v>19</v>
      </c>
      <c r="E4" s="13" t="s">
        <v>20</v>
      </c>
    </row>
    <row r="5" spans="6:13" ht="12.75">
      <c r="F5" s="14" t="s">
        <v>21</v>
      </c>
      <c r="G5" s="14" t="s">
        <v>22</v>
      </c>
      <c r="H5" s="14" t="s">
        <v>23</v>
      </c>
      <c r="I5" s="14" t="s">
        <v>24</v>
      </c>
      <c r="J5" s="14" t="s">
        <v>25</v>
      </c>
      <c r="K5" s="14" t="s">
        <v>26</v>
      </c>
      <c r="L5" s="14" t="s">
        <v>27</v>
      </c>
      <c r="M5" s="14"/>
    </row>
    <row r="6" spans="1:13" s="13" customFormat="1" ht="12.75">
      <c r="A6" s="14"/>
      <c r="B6" s="14"/>
      <c r="C6" s="15"/>
      <c r="F6" s="14">
        <v>10</v>
      </c>
      <c r="G6" s="14">
        <v>0.75</v>
      </c>
      <c r="H6" s="14">
        <v>0.85</v>
      </c>
      <c r="I6" s="14">
        <v>0.25</v>
      </c>
      <c r="J6" s="14">
        <v>5</v>
      </c>
      <c r="K6" s="14">
        <v>0.5</v>
      </c>
      <c r="L6" s="14">
        <v>3</v>
      </c>
      <c r="M6" s="14"/>
    </row>
    <row r="7" spans="3:5" ht="12.75">
      <c r="C7" s="6" t="s">
        <v>28</v>
      </c>
      <c r="D7" s="1" t="s">
        <v>29</v>
      </c>
      <c r="E7" s="1" t="s">
        <v>30</v>
      </c>
    </row>
    <row r="9" spans="1:3" ht="16.5">
      <c r="A9" s="7" t="s">
        <v>31</v>
      </c>
      <c r="B9" s="7" t="s">
        <v>32</v>
      </c>
      <c r="C9" s="16" t="s">
        <v>33</v>
      </c>
    </row>
    <row r="10" ht="15">
      <c r="C10" s="16"/>
    </row>
    <row r="11" spans="1:2" ht="16.5">
      <c r="A11" s="7" t="s">
        <v>34</v>
      </c>
      <c r="B11" s="7" t="s">
        <v>35</v>
      </c>
    </row>
    <row r="12" spans="3:5" ht="16.5">
      <c r="C12" s="6" t="s">
        <v>36</v>
      </c>
      <c r="D12" s="1" t="s">
        <v>37</v>
      </c>
      <c r="E12" s="1">
        <v>10</v>
      </c>
    </row>
    <row r="13" spans="3:5" ht="16.5">
      <c r="C13" s="6" t="s">
        <v>38</v>
      </c>
      <c r="D13" s="1" t="s">
        <v>39</v>
      </c>
      <c r="E13" s="17">
        <v>0.8</v>
      </c>
    </row>
    <row r="14" spans="3:5" ht="16.5">
      <c r="C14" s="6" t="s">
        <v>40</v>
      </c>
      <c r="D14" s="1" t="s">
        <v>41</v>
      </c>
      <c r="E14" s="17">
        <v>0.85</v>
      </c>
    </row>
    <row r="15" spans="3:5" ht="30">
      <c r="C15" s="6" t="s">
        <v>42</v>
      </c>
      <c r="D15" s="1" t="s">
        <v>43</v>
      </c>
      <c r="E15" s="17">
        <v>0.25</v>
      </c>
    </row>
    <row r="16" ht="15"/>
    <row r="17" spans="1:2" ht="16.5">
      <c r="A17" s="7" t="s">
        <v>44</v>
      </c>
      <c r="B17" s="7" t="s">
        <v>45</v>
      </c>
    </row>
    <row r="18" spans="3:13" ht="16.5">
      <c r="C18" s="6" t="s">
        <v>46</v>
      </c>
      <c r="D18" s="1" t="s">
        <v>47</v>
      </c>
      <c r="E18" s="1">
        <v>5</v>
      </c>
      <c r="F18" s="14" t="s">
        <v>32</v>
      </c>
      <c r="G18" s="14" t="s">
        <v>35</v>
      </c>
      <c r="H18" s="13"/>
      <c r="I18" s="14" t="s">
        <v>45</v>
      </c>
      <c r="J18" s="14" t="s">
        <v>48</v>
      </c>
      <c r="K18" s="13"/>
      <c r="L18" s="14" t="s">
        <v>49</v>
      </c>
      <c r="M18" s="14" t="s">
        <v>50</v>
      </c>
    </row>
    <row r="19" spans="3:13" ht="15">
      <c r="C19" s="6" t="s">
        <v>51</v>
      </c>
      <c r="D19" s="1" t="s">
        <v>26</v>
      </c>
      <c r="E19" s="1">
        <v>0.5</v>
      </c>
      <c r="F19" s="18">
        <f>'Forløb over 1000 år'!B1013</f>
        <v>86.05062107262562</v>
      </c>
      <c r="G19" s="18">
        <f>'Forløb over 1000 år'!C1013</f>
        <v>81.0490003595517</v>
      </c>
      <c r="H19" s="19" t="s">
        <v>52</v>
      </c>
      <c r="I19" s="18">
        <f>'Forløb over 1000 år'!D1013</f>
        <v>5.0016207130739305</v>
      </c>
      <c r="J19" s="18">
        <f>'Forløb over 1000 år'!E1013</f>
        <v>74.54586019321118</v>
      </c>
      <c r="K19" s="19" t="s">
        <v>52</v>
      </c>
      <c r="L19" s="18">
        <f>'Forløb over 1000 år'!F1013</f>
        <v>0.015066633881238774</v>
      </c>
      <c r="M19" s="18">
        <f>'Forløb over 1000 år'!G1013</f>
        <v>0.5379241516966068</v>
      </c>
    </row>
    <row r="20" spans="6:13" s="1" customFormat="1" ht="15">
      <c r="F20" s="18">
        <f>'Forløb over 1000 år'!B1014</f>
        <v>7.774865420618579</v>
      </c>
      <c r="G20" s="18">
        <f>'Forløb over 1000 år'!C1014</f>
        <v>6.8043696103807045</v>
      </c>
      <c r="H20" s="19" t="s">
        <v>53</v>
      </c>
      <c r="I20" s="18">
        <f>'Forløb over 1000 år'!D1014</f>
        <v>1.8978806454115853</v>
      </c>
      <c r="J20" s="18">
        <f>'Forløb over 1000 år'!E1014</f>
        <v>13.066210261402663</v>
      </c>
      <c r="K20" s="19" t="s">
        <v>53</v>
      </c>
      <c r="L20" s="18">
        <f>'Forløb over 1000 år'!F1014</f>
        <v>6.527178282910073</v>
      </c>
      <c r="M20" s="18">
        <f>'Forløb over 1000 år'!G1014</f>
        <v>0.49880865285534487</v>
      </c>
    </row>
    <row r="21" spans="1:13" ht="12.75">
      <c r="A21" s="7" t="s">
        <v>54</v>
      </c>
      <c r="B21" s="7" t="s">
        <v>48</v>
      </c>
      <c r="C21" s="16" t="s">
        <v>55</v>
      </c>
      <c r="F21" s="20"/>
      <c r="G21" s="20"/>
      <c r="I21" s="20"/>
      <c r="J21" s="20"/>
      <c r="K21" s="21"/>
      <c r="L21" s="20"/>
      <c r="M21" s="20"/>
    </row>
    <row r="22" spans="3:5" ht="12.75">
      <c r="C22" s="6" t="s">
        <v>56</v>
      </c>
      <c r="D22" s="1" t="s">
        <v>57</v>
      </c>
      <c r="E22" s="1">
        <v>2</v>
      </c>
    </row>
    <row r="23" spans="3:5" s="1" customFormat="1" ht="12.75">
      <c r="C23" s="6" t="s">
        <v>58</v>
      </c>
      <c r="D23" s="1" t="s">
        <v>59</v>
      </c>
      <c r="E23" s="1">
        <v>0.01</v>
      </c>
    </row>
    <row r="24" ht="12.75">
      <c r="E24" s="17"/>
    </row>
    <row r="25" spans="1:2" ht="12.75">
      <c r="A25" s="7" t="s">
        <v>60</v>
      </c>
      <c r="B25" s="7" t="s">
        <v>49</v>
      </c>
    </row>
    <row r="26" s="1" customFormat="1" ht="12.75"/>
    <row r="27" spans="1:3" ht="12.75">
      <c r="A27" s="7" t="s">
        <v>61</v>
      </c>
      <c r="B27" s="7" t="s">
        <v>50</v>
      </c>
      <c r="C27" s="16" t="s">
        <v>62</v>
      </c>
    </row>
    <row r="28" spans="3:5" ht="15">
      <c r="C28" s="6" t="s">
        <v>63</v>
      </c>
      <c r="D28" s="1" t="s">
        <v>27</v>
      </c>
      <c r="E28" s="1">
        <v>3</v>
      </c>
    </row>
    <row r="29" spans="3:5" ht="16.5">
      <c r="C29" s="6" t="s">
        <v>64</v>
      </c>
      <c r="D29" s="1" t="s">
        <v>65</v>
      </c>
      <c r="E29" s="1">
        <v>100</v>
      </c>
    </row>
    <row r="30" ht="15"/>
    <row r="32" spans="3:6" ht="63" customHeight="1">
      <c r="C32" s="22" t="s">
        <v>66</v>
      </c>
      <c r="D32" s="22"/>
      <c r="F32" s="23" t="s">
        <v>67</v>
      </c>
    </row>
    <row r="34" spans="6:13" ht="95.25" customHeight="1">
      <c r="F34" s="8" t="s">
        <v>68</v>
      </c>
      <c r="G34" s="8"/>
      <c r="H34" s="8"/>
      <c r="I34" s="8"/>
      <c r="J34" s="8"/>
      <c r="K34" s="8"/>
      <c r="L34" s="8"/>
      <c r="M34" s="8"/>
    </row>
  </sheetData>
  <sheetProtection selectLockedCells="1" selectUnlockedCells="1"/>
  <mergeCells count="2">
    <mergeCell ref="C32:D32"/>
    <mergeCell ref="F34:M34"/>
  </mergeCells>
  <printOptions/>
  <pageMargins left="0.9840277777777777" right="0.9840277777777777" top="0.39375" bottom="0.7875" header="0.5118055555555555" footer="0.39375"/>
  <pageSetup horizontalDpi="300" verticalDpi="300" orientation="portrait" paperSize="9"/>
  <headerFooter alignWithMargins="0">
    <oddFooter>&amp;L&amp;"Trebuchet MS,normal"&amp;8&amp;F  ·  &amp;A&amp;R&amp;"Trebuchet MS,normal"&amp;6Udskrevet &amp;8&amp;D &amp;T  ·  s &amp;P&amp;6 af &amp;N</oddFooter>
  </headerFooter>
  <drawing r:id="rId3"/>
  <legacyDrawing r:id="rId2"/>
</worksheet>
</file>

<file path=xl/worksheets/sheet3.xml><?xml version="1.0" encoding="utf-8"?>
<worksheet xmlns="http://schemas.openxmlformats.org/spreadsheetml/2006/main" xmlns:r="http://schemas.openxmlformats.org/officeDocument/2006/relationships">
  <dimension ref="A1:I1014"/>
  <sheetViews>
    <sheetView workbookViewId="0" topLeftCell="A6">
      <pane ySplit="744" topLeftCell="A995" activePane="bottomLeft" state="split"/>
      <selection pane="topLeft" activeCell="A6" sqref="A6"/>
      <selection pane="bottomLeft" activeCell="A1009" sqref="A1009"/>
    </sheetView>
  </sheetViews>
  <sheetFormatPr defaultColWidth="8.00390625" defaultRowHeight="12.75" customHeight="1"/>
  <cols>
    <col min="1" max="1" width="4.28125" style="24" customWidth="1"/>
    <col min="2" max="3" width="8.7109375" style="25" customWidth="1"/>
    <col min="4" max="4" width="10.8515625" style="25" customWidth="1"/>
    <col min="5" max="5" width="7.8515625" style="25" customWidth="1"/>
    <col min="6" max="6" width="12.7109375" style="25" customWidth="1"/>
    <col min="7" max="7" width="6.28125" style="24" customWidth="1"/>
    <col min="8" max="16384" width="7.7109375" style="24" customWidth="1"/>
  </cols>
  <sheetData>
    <row r="1" spans="1:6" s="3" customFormat="1" ht="12.75" customHeight="1">
      <c r="A1" s="26" t="str">
        <f>'Beskrivelse &amp; ligninger'!A1</f>
        <v>NØSM  ·  beta 0.2</v>
      </c>
      <c r="B1" s="27"/>
      <c r="C1" s="27"/>
      <c r="D1" s="27"/>
      <c r="E1" s="27"/>
      <c r="F1" s="27"/>
    </row>
    <row r="2" spans="1:6" s="1" customFormat="1" ht="12.75" customHeight="1">
      <c r="A2" s="5"/>
      <c r="B2" s="28"/>
      <c r="C2" s="28"/>
      <c r="D2" s="28"/>
      <c r="E2" s="28"/>
      <c r="F2" s="28"/>
    </row>
    <row r="3" spans="1:6" s="1" customFormat="1" ht="12.75" customHeight="1">
      <c r="A3" s="5"/>
      <c r="B3" s="28"/>
      <c r="C3" s="28"/>
      <c r="D3" s="28"/>
      <c r="E3" s="28"/>
      <c r="F3" s="28"/>
    </row>
    <row r="4" spans="1:9" s="1" customFormat="1" ht="12.75" customHeight="1">
      <c r="A4" s="29" t="s">
        <v>69</v>
      </c>
      <c r="B4" s="28"/>
      <c r="C4" s="28"/>
      <c r="D4" s="28"/>
      <c r="E4" s="28"/>
      <c r="F4" s="28"/>
      <c r="I4" s="13" t="str">
        <f>'Variabel-liste &amp; forventningsd.'!E4</f>
        <v>Eksempelvis målt i faste mia kr</v>
      </c>
    </row>
    <row r="5" ht="12.75" customHeight="1">
      <c r="A5" s="30"/>
    </row>
    <row r="6" spans="1:7" ht="12.75" customHeight="1">
      <c r="A6" s="24" t="s">
        <v>29</v>
      </c>
      <c r="B6" s="25" t="s">
        <v>70</v>
      </c>
      <c r="C6" s="25" t="s">
        <v>71</v>
      </c>
      <c r="D6" s="25" t="s">
        <v>72</v>
      </c>
      <c r="E6" s="25" t="s">
        <v>73</v>
      </c>
      <c r="F6" s="25" t="s">
        <v>74</v>
      </c>
      <c r="G6" s="24" t="s">
        <v>75</v>
      </c>
    </row>
    <row r="7" spans="1:7" ht="12.75" customHeight="1">
      <c r="A7" s="24" t="s">
        <v>76</v>
      </c>
      <c r="B7" s="25" t="s">
        <v>31</v>
      </c>
      <c r="C7" s="25" t="s">
        <v>34</v>
      </c>
      <c r="D7" s="25" t="s">
        <v>44</v>
      </c>
      <c r="E7" s="25" t="s">
        <v>54</v>
      </c>
      <c r="F7" s="25" t="s">
        <v>60</v>
      </c>
      <c r="G7" s="24" t="s">
        <v>61</v>
      </c>
    </row>
    <row r="8" spans="1:7" ht="12.75" customHeight="1">
      <c r="A8" s="24">
        <v>-1</v>
      </c>
      <c r="B8" s="25">
        <f>Ct+It</f>
        <v>83</v>
      </c>
      <c r="C8" s="25">
        <v>80</v>
      </c>
      <c r="D8" s="25">
        <v>3</v>
      </c>
      <c r="E8" s="25">
        <v>70</v>
      </c>
      <c r="F8" s="25">
        <v>0</v>
      </c>
      <c r="G8" s="24">
        <v>0</v>
      </c>
    </row>
    <row r="9" spans="1:7" s="31" customFormat="1" ht="12.75" customHeight="1">
      <c r="A9" s="31">
        <v>0</v>
      </c>
      <c r="B9" s="32">
        <f>Ct+It</f>
        <v>89</v>
      </c>
      <c r="C9" s="32">
        <v>85</v>
      </c>
      <c r="D9" s="32">
        <v>4</v>
      </c>
      <c r="E9" s="32">
        <v>65</v>
      </c>
      <c r="F9" s="32">
        <f>E9-E8</f>
        <v>-5</v>
      </c>
      <c r="G9" s="31">
        <f ca="1">IF(RAND()&lt;1-(E8/Hmax)^p,1,0)</f>
        <v>1</v>
      </c>
    </row>
    <row r="10" spans="1:7" ht="12.75" customHeight="1">
      <c r="A10" s="24">
        <f>A9+1</f>
        <v>1</v>
      </c>
      <c r="B10" s="25">
        <f>Ct+It</f>
        <v>88.2</v>
      </c>
      <c r="C10" s="25">
        <f>MAX(Ck+(Tt*cm_opti+(1-Tt)*cm_pess)*(MIN(B9,100)+yKG*F9),Ck)</f>
        <v>80.2</v>
      </c>
      <c r="D10" s="25">
        <f>MAX(In+i*(MIN(B9,100)-MIN(B8,100)),0)</f>
        <v>8</v>
      </c>
      <c r="E10" s="25">
        <f>hk*MIN(B9,100)^e</f>
        <v>79.21000000000001</v>
      </c>
      <c r="F10" s="25">
        <f>E10-E9</f>
        <v>14.210000000000008</v>
      </c>
      <c r="G10" s="24">
        <f ca="1">IF(RAND()&lt;1-(E9/Hmax)^p,1,0)</f>
        <v>0</v>
      </c>
    </row>
    <row r="11" spans="1:7" ht="12.75" customHeight="1">
      <c r="A11" s="24">
        <f>A10+1</f>
        <v>2</v>
      </c>
      <c r="B11" s="25">
        <f>Ct+It</f>
        <v>92.58962499999998</v>
      </c>
      <c r="C11" s="25">
        <f>MAX(Ck+(Tt*cm_opti+(1-Tt)*cm_pess)*(MIN(B10,100)+yKG*F10),Ck)</f>
        <v>87.98962499999999</v>
      </c>
      <c r="D11" s="25">
        <f>MAX(In+i*(MIN(B10,100)-MIN(B9,100)),0)</f>
        <v>4.600000000000001</v>
      </c>
      <c r="E11" s="25">
        <f>hk*MIN(B10,100)^e</f>
        <v>77.79240000000001</v>
      </c>
      <c r="F11" s="25">
        <f>E11-E10</f>
        <v>-1.417599999999993</v>
      </c>
      <c r="G11" s="24">
        <f ca="1">IF(RAND()&lt;1-(E10/Hmax)^p,1,0)</f>
        <v>1</v>
      </c>
    </row>
    <row r="12" spans="1:7" ht="12.75" customHeight="1">
      <c r="A12" s="24">
        <f>A11+1</f>
        <v>3</v>
      </c>
      <c r="B12" s="25">
        <f>Ct+It</f>
        <v>90.9829925</v>
      </c>
      <c r="C12" s="25">
        <f>MAX(Ck+(Tt*cm_opti+(1-Tt)*cm_pess)*(MIN(B11,100)+yKG*F11),Ck)</f>
        <v>83.78818</v>
      </c>
      <c r="D12" s="25">
        <f>MAX(In+i*(MIN(B11,100)-MIN(B10,100)),0)</f>
        <v>7.1948124999999905</v>
      </c>
      <c r="E12" s="25">
        <f>hk*MIN(B11,100)^e</f>
        <v>85.72838657640624</v>
      </c>
      <c r="F12" s="25">
        <f>E12-E11</f>
        <v>7.935986576406222</v>
      </c>
      <c r="G12" s="24">
        <f ca="1">IF(RAND()&lt;1-(E11/Hmax)^p,1,0)</f>
        <v>0</v>
      </c>
    </row>
    <row r="13" spans="1:7" ht="12.75" customHeight="1">
      <c r="A13" s="24">
        <f>A12+1</f>
        <v>4</v>
      </c>
      <c r="B13" s="25">
        <f>Ct+It</f>
        <v>93.21862452248632</v>
      </c>
      <c r="C13" s="25">
        <f>MAX(Ck+(Tt*cm_opti+(1-Tt)*cm_pess)*(MIN(B12,100)+yKG*F12),Ck)</f>
        <v>89.02194077248632</v>
      </c>
      <c r="D13" s="25">
        <f>MAX(In+i*(MIN(B12,100)-MIN(B11,100)),0)</f>
        <v>4.196683750000005</v>
      </c>
      <c r="E13" s="25">
        <f>hk*MIN(B12,100)^e</f>
        <v>82.77904924255056</v>
      </c>
      <c r="F13" s="25">
        <f>E13-E12</f>
        <v>-2.9493373338556808</v>
      </c>
      <c r="G13" s="24">
        <f ca="1">IF(RAND()&lt;1-(E12/Hmax)^p,1,0)</f>
        <v>1</v>
      </c>
    </row>
    <row r="14" spans="1:7" ht="12.75" customHeight="1">
      <c r="A14" s="24">
        <f>A13+1</f>
        <v>5</v>
      </c>
      <c r="B14" s="25">
        <f>Ct+It</f>
        <v>94.7269126719122</v>
      </c>
      <c r="C14" s="25">
        <f>MAX(Ck+(Tt*cm_opti+(1-Tt)*cm_pess)*(MIN(B13,100)+yKG*F13),Ck)</f>
        <v>88.60909666066904</v>
      </c>
      <c r="D14" s="25">
        <f>MAX(In+i*(MIN(B13,100)-MIN(B12,100)),0)</f>
        <v>6.117816011243164</v>
      </c>
      <c r="E14" s="25">
        <f>hk*MIN(B13,100)^e</f>
        <v>86.89711957864289</v>
      </c>
      <c r="F14" s="25">
        <f>E14-E13</f>
        <v>4.11807033609233</v>
      </c>
      <c r="G14" s="24">
        <f ca="1">IF(RAND()&lt;1-(E13/Hmax)^p,1,0)</f>
        <v>1</v>
      </c>
    </row>
    <row r="15" spans="1:7" ht="12.75" customHeight="1">
      <c r="A15" s="24">
        <f>A14+1</f>
        <v>6</v>
      </c>
      <c r="B15" s="25">
        <f>Ct+It</f>
        <v>92.35928827946117</v>
      </c>
      <c r="C15" s="25">
        <f>MAX(Ck+(Tt*cm_opti+(1-Tt)*cm_pess)*(MIN(B14,100)+yKG*F14),Ck)</f>
        <v>86.60514420474823</v>
      </c>
      <c r="D15" s="25">
        <f>MAX(In+i*(MIN(B14,100)-MIN(B13,100)),0)</f>
        <v>5.75414407471294</v>
      </c>
      <c r="E15" s="25">
        <f>hk*MIN(B14,100)^e</f>
        <v>89.7318798435208</v>
      </c>
      <c r="F15" s="25">
        <f>E15-E14</f>
        <v>2.8347602648779144</v>
      </c>
      <c r="G15" s="24">
        <f ca="1">IF(RAND()&lt;1-(E14/Hmax)^p,1,0)</f>
        <v>0</v>
      </c>
    </row>
    <row r="16" spans="1:7" ht="12.75" customHeight="1">
      <c r="A16" s="24">
        <f>A15+1</f>
        <v>7</v>
      </c>
      <c r="B16" s="25">
        <f>Ct+It</f>
        <v>92.92396939760303</v>
      </c>
      <c r="C16" s="25">
        <f>MAX(Ck+(Tt*cm_opti+(1-Tt)*cm_pess)*(MIN(B15,100)+yKG*F15),Ck)</f>
        <v>89.10778159382855</v>
      </c>
      <c r="D16" s="25">
        <f>MAX(In+i*(MIN(B15,100)-MIN(B14,100)),0)</f>
        <v>3.8161878037744827</v>
      </c>
      <c r="E16" s="25">
        <f>hk*MIN(B15,100)^e</f>
        <v>85.30238131488613</v>
      </c>
      <c r="F16" s="25">
        <f>E16-E15</f>
        <v>-4.429498528634667</v>
      </c>
      <c r="G16" s="24">
        <f ca="1">IF(RAND()&lt;1-(E15/Hmax)^p,1,0)</f>
        <v>1</v>
      </c>
    </row>
    <row r="17" spans="1:7" ht="12.75" customHeight="1">
      <c r="A17" s="24">
        <f>A16+1</f>
        <v>8</v>
      </c>
      <c r="B17" s="25">
        <f>Ct+It</f>
        <v>93.32644610969864</v>
      </c>
      <c r="C17" s="25">
        <f>MAX(Ck+(Tt*cm_opti+(1-Tt)*cm_pess)*(MIN(B16,100)+yKG*F16),Ck)</f>
        <v>88.0441055506277</v>
      </c>
      <c r="D17" s="25">
        <f>MAX(In+i*(MIN(B16,100)-MIN(B15,100)),0)</f>
        <v>5.282340559070931</v>
      </c>
      <c r="E17" s="25">
        <f>hk*MIN(B16,100)^e</f>
        <v>86.34864088606665</v>
      </c>
      <c r="F17" s="25">
        <f>E17-E16</f>
        <v>1.0462595711805136</v>
      </c>
      <c r="G17" s="24">
        <f ca="1">IF(RAND()&lt;1-(E16/Hmax)^p,1,0)</f>
        <v>1</v>
      </c>
    </row>
    <row r="18" spans="1:7" ht="12.75" customHeight="1">
      <c r="A18" s="24">
        <f>A17+1</f>
        <v>9</v>
      </c>
      <c r="B18" s="25">
        <f>Ct+It</f>
        <v>90.07164715804282</v>
      </c>
      <c r="C18" s="25">
        <f>MAX(Ck+(Tt*cm_opti+(1-Tt)*cm_pess)*(MIN(B17,100)+yKG*F17),Ck)</f>
        <v>84.87040880199503</v>
      </c>
      <c r="D18" s="25">
        <f>MAX(In+i*(MIN(B17,100)-MIN(B16,100)),0)</f>
        <v>5.201238356047803</v>
      </c>
      <c r="E18" s="25">
        <f>hk*MIN(B17,100)^e</f>
        <v>87.09825543466485</v>
      </c>
      <c r="F18" s="25">
        <f>E18-E17</f>
        <v>0.7496145485982026</v>
      </c>
      <c r="G18" s="24">
        <f ca="1">IF(RAND()&lt;1-(E17/Hmax)^p,1,0)</f>
        <v>0</v>
      </c>
    </row>
    <row r="19" spans="1:7" s="31" customFormat="1" ht="12.75" customHeight="1">
      <c r="A19" s="31">
        <f>A18+1</f>
        <v>10</v>
      </c>
      <c r="B19" s="32">
        <f>Ct+It</f>
        <v>85.579841160326</v>
      </c>
      <c r="C19" s="32">
        <f>MAX(Ck+(Tt*cm_opti+(1-Tt)*cm_pess)*(MIN(B18,100)+yKG*F18),Ck)</f>
        <v>82.2072406361539</v>
      </c>
      <c r="D19" s="32">
        <f>MAX(In+i*(MIN(B18,100)-MIN(B17,100)),0)</f>
        <v>3.3726005241720927</v>
      </c>
      <c r="E19" s="32">
        <f>hk*MIN(B18,100)^e</f>
        <v>81.12901621762964</v>
      </c>
      <c r="F19" s="32">
        <f>E19-E18</f>
        <v>-5.969239217035209</v>
      </c>
      <c r="G19" s="31">
        <f ca="1">IF(RAND()&lt;1-(E18/Hmax)^p,1,0)</f>
        <v>0</v>
      </c>
    </row>
    <row r="20" spans="1:7" ht="12.75" customHeight="1">
      <c r="A20" s="24">
        <f>A19+1</f>
        <v>11</v>
      </c>
      <c r="B20" s="25">
        <f>Ct+It</f>
        <v>84.2284986537987</v>
      </c>
      <c r="C20" s="25">
        <f>MAX(Ck+(Tt*cm_opti+(1-Tt)*cm_pess)*(MIN(B19,100)+yKG*F19),Ck)</f>
        <v>81.47440165265711</v>
      </c>
      <c r="D20" s="25">
        <f>MAX(In+i*(MIN(B19,100)-MIN(B18,100)),0)</f>
        <v>2.754097001141588</v>
      </c>
      <c r="E20" s="25">
        <f>hk*MIN(B19,100)^e</f>
        <v>73.23909213026629</v>
      </c>
      <c r="F20" s="25">
        <f>E20-E19</f>
        <v>-7.8899240873633545</v>
      </c>
      <c r="G20" s="24">
        <f ca="1">IF(RAND()&lt;1-(E19/Hmax)^p,1,0)</f>
        <v>1</v>
      </c>
    </row>
    <row r="21" spans="1:7" ht="12.75" customHeight="1">
      <c r="A21" s="24">
        <f>A20+1</f>
        <v>12</v>
      </c>
      <c r="B21" s="25">
        <f>Ct+It</f>
        <v>84.24194373390054</v>
      </c>
      <c r="C21" s="25">
        <f>MAX(Ck+(Tt*cm_opti+(1-Tt)*cm_pess)*(MIN(B20,100)+yKG*F20),Ck)</f>
        <v>79.91761498716419</v>
      </c>
      <c r="D21" s="25">
        <f>MAX(In+i*(MIN(B20,100)-MIN(B19,100)),0)</f>
        <v>4.324328746736349</v>
      </c>
      <c r="E21" s="25">
        <f>hk*MIN(B20,100)^e</f>
        <v>70.9443998547297</v>
      </c>
      <c r="F21" s="25">
        <f>E21-E20</f>
        <v>-2.2946922755365904</v>
      </c>
      <c r="G21" s="24">
        <f ca="1">IF(RAND()&lt;1-(E20/Hmax)^p,1,0)</f>
        <v>1</v>
      </c>
    </row>
    <row r="22" spans="1:7" ht="12.75" customHeight="1">
      <c r="A22" s="24">
        <f>A21+1</f>
        <v>13</v>
      </c>
      <c r="B22" s="25">
        <f>Ct+It</f>
        <v>86.12475260531485</v>
      </c>
      <c r="C22" s="25">
        <f>MAX(Ck+(Tt*cm_opti+(1-Tt)*cm_pess)*(MIN(B21,100)+yKG*F21),Ck)</f>
        <v>81.11803006526394</v>
      </c>
      <c r="D22" s="25">
        <f>MAX(In+i*(MIN(B21,100)-MIN(B20,100)),0)</f>
        <v>5.006722540050923</v>
      </c>
      <c r="E22" s="25">
        <f>hk*MIN(B21,100)^e</f>
        <v>70.96705084065665</v>
      </c>
      <c r="F22" s="25">
        <f>E22-E21</f>
        <v>0.022650985926958356</v>
      </c>
      <c r="G22" s="24">
        <f ca="1">IF(RAND()&lt;1-(E21/Hmax)^p,1,0)</f>
        <v>1</v>
      </c>
    </row>
    <row r="23" spans="1:7" ht="12.75" customHeight="1">
      <c r="A23" s="24">
        <f>A22+1</f>
        <v>14</v>
      </c>
      <c r="B23" s="25">
        <f>Ct+It</f>
        <v>89.15225748473425</v>
      </c>
      <c r="C23" s="25">
        <f>MAX(Ck+(Tt*cm_opti+(1-Tt)*cm_pess)*(MIN(B22,100)+yKG*F22),Ck)</f>
        <v>83.2108530490271</v>
      </c>
      <c r="D23" s="25">
        <f>MAX(In+i*(MIN(B22,100)-MIN(B21,100)),0)</f>
        <v>5.941404435707156</v>
      </c>
      <c r="E23" s="25">
        <f>hk*MIN(B22,100)^e</f>
        <v>74.17473011326688</v>
      </c>
      <c r="F23" s="25">
        <f>E23-E22</f>
        <v>3.2076792726102212</v>
      </c>
      <c r="G23" s="24">
        <f ca="1">IF(RAND()&lt;1-(E22/Hmax)^p,1,0)</f>
        <v>1</v>
      </c>
    </row>
    <row r="24" spans="1:7" ht="12.75" customHeight="1">
      <c r="A24" s="24">
        <f>A23+1</f>
        <v>15</v>
      </c>
      <c r="B24" s="25">
        <f>Ct+It</f>
        <v>88.47709428201915</v>
      </c>
      <c r="C24" s="25">
        <f>MAX(Ck+(Tt*cm_opti+(1-Tt)*cm_pess)*(MIN(B23,100)+yKG*F23),Ck)</f>
        <v>81.96334184230945</v>
      </c>
      <c r="D24" s="25">
        <f>MAX(In+i*(MIN(B23,100)-MIN(B22,100)),0)</f>
        <v>6.513752439709698</v>
      </c>
      <c r="E24" s="25">
        <f>hk*MIN(B23,100)^e</f>
        <v>79.48125014624354</v>
      </c>
      <c r="F24" s="25">
        <f>E24-E23</f>
        <v>5.306520032976664</v>
      </c>
      <c r="G24" s="24">
        <f ca="1">IF(RAND()&lt;1-(E23/Hmax)^p,1,0)</f>
        <v>0</v>
      </c>
    </row>
    <row r="25" spans="1:7" ht="12.75" customHeight="1">
      <c r="A25" s="24">
        <f>A24+1</f>
        <v>16</v>
      </c>
      <c r="B25" s="25">
        <f>Ct+It</f>
        <v>86.5053978308531</v>
      </c>
      <c r="C25" s="25">
        <f>MAX(Ck+(Tt*cm_opti+(1-Tt)*cm_pess)*(MIN(B24,100)+yKG*F24),Ck)</f>
        <v>81.84297943221065</v>
      </c>
      <c r="D25" s="25">
        <f>MAX(In+i*(MIN(B24,100)-MIN(B23,100)),0)</f>
        <v>4.662418398642451</v>
      </c>
      <c r="E25" s="25">
        <f>hk*MIN(B24,100)^e</f>
        <v>78.28196212589306</v>
      </c>
      <c r="F25" s="25">
        <f>E25-E24</f>
        <v>-1.1992880203504797</v>
      </c>
      <c r="G25" s="24">
        <f ca="1">IF(RAND()&lt;1-(E24/Hmax)^p,1,0)</f>
        <v>0</v>
      </c>
    </row>
    <row r="26" spans="1:7" ht="12.75" customHeight="1">
      <c r="A26" s="24">
        <f>A25+1</f>
        <v>17</v>
      </c>
      <c r="B26" s="25">
        <f>Ct+It</f>
        <v>87.28889122631763</v>
      </c>
      <c r="C26" s="25">
        <f>MAX(Ck+(Tt*cm_opti+(1-Tt)*cm_pess)*(MIN(B25,100)+yKG*F25),Ck)</f>
        <v>83.27473945190066</v>
      </c>
      <c r="D26" s="25">
        <f>MAX(In+i*(MIN(B25,100)-MIN(B24,100)),0)</f>
        <v>4.014151774416973</v>
      </c>
      <c r="E26" s="25">
        <f>hk*MIN(B25,100)^e</f>
        <v>74.83183853874164</v>
      </c>
      <c r="F26" s="25">
        <f>E26-E25</f>
        <v>-3.450123587151424</v>
      </c>
      <c r="G26" s="24">
        <f ca="1">IF(RAND()&lt;1-(E25/Hmax)^p,1,0)</f>
        <v>1</v>
      </c>
    </row>
    <row r="27" spans="1:7" ht="12.75" customHeight="1">
      <c r="A27" s="24">
        <f>A26+1</f>
        <v>18</v>
      </c>
      <c r="B27" s="25">
        <f>Ct+It</f>
        <v>84.53283496135609</v>
      </c>
      <c r="C27" s="25">
        <f>MAX(Ck+(Tt*cm_opti+(1-Tt)*cm_pess)*(MIN(B26,100)+yKG*F26),Ck)</f>
        <v>79.14108826362381</v>
      </c>
      <c r="D27" s="25">
        <f>MAX(In+i*(MIN(B26,100)-MIN(B25,100)),0)</f>
        <v>5.391746697732266</v>
      </c>
      <c r="E27" s="25">
        <f>hk*MIN(B26,100)^e</f>
        <v>76.1935053151991</v>
      </c>
      <c r="F27" s="25">
        <f>E27-E26</f>
        <v>1.3616667764574686</v>
      </c>
      <c r="G27" s="24">
        <f ca="1">IF(RAND()&lt;1-(E26/Hmax)^p,1,0)</f>
        <v>0</v>
      </c>
    </row>
    <row r="28" spans="1:7" ht="12.75" customHeight="1">
      <c r="A28" s="24">
        <f>A27+1</f>
        <v>19</v>
      </c>
      <c r="B28" s="25">
        <f>Ct+It</f>
        <v>81.52057319189561</v>
      </c>
      <c r="C28" s="25">
        <f>MAX(Ck+(Tt*cm_opti+(1-Tt)*cm_pess)*(MIN(B27,100)+yKG*F27),Ck)</f>
        <v>77.89860132437637</v>
      </c>
      <c r="D28" s="25">
        <f>MAX(In+i*(MIN(B27,100)-MIN(B26,100)),0)</f>
        <v>3.6219718675192283</v>
      </c>
      <c r="E28" s="25">
        <f>hk*MIN(B27,100)^e</f>
        <v>71.45800186603866</v>
      </c>
      <c r="F28" s="25">
        <f>E28-E27</f>
        <v>-4.735503449160447</v>
      </c>
      <c r="G28" s="24">
        <f ca="1">IF(RAND()&lt;1-(E27/Hmax)^p,1,0)</f>
        <v>0</v>
      </c>
    </row>
    <row r="29" spans="1:7" s="31" customFormat="1" ht="12.75" customHeight="1">
      <c r="A29" s="31">
        <f>A28+1</f>
        <v>20</v>
      </c>
      <c r="B29" s="32">
        <f>Ct+It</f>
        <v>77.76322697895417</v>
      </c>
      <c r="C29" s="32">
        <f>MAX(Ck+(Tt*cm_opti+(1-Tt)*cm_pess)*(MIN(B28,100)+yKG*F28),Ck)</f>
        <v>74.2693578636844</v>
      </c>
      <c r="D29" s="32">
        <f>MAX(In+i*(MIN(B28,100)-MIN(B27,100)),0)</f>
        <v>3.49386911526976</v>
      </c>
      <c r="E29" s="32">
        <f>hk*MIN(B28,100)^e</f>
        <v>66.45603853535209</v>
      </c>
      <c r="F29" s="32">
        <f>E29-E28</f>
        <v>-5.001963330686564</v>
      </c>
      <c r="G29" s="31">
        <f ca="1">IF(RAND()&lt;1-(E28/Hmax)^p,1,0)</f>
        <v>0</v>
      </c>
    </row>
    <row r="30" spans="1:7" ht="12.75" customHeight="1">
      <c r="A30" s="24">
        <f>A29+1</f>
        <v>21</v>
      </c>
      <c r="B30" s="25">
        <f>Ct+It</f>
        <v>74.33151581055529</v>
      </c>
      <c r="C30" s="25">
        <f>MAX(Ck+(Tt*cm_opti+(1-Tt)*cm_pess)*(MIN(B29,100)+yKG*F29),Ck)</f>
        <v>71.21018891702602</v>
      </c>
      <c r="D30" s="25">
        <f>MAX(In+i*(MIN(B29,100)-MIN(B28,100)),0)</f>
        <v>3.121326893529279</v>
      </c>
      <c r="E30" s="25">
        <f>hk*MIN(B29,100)^e</f>
        <v>60.471194701803455</v>
      </c>
      <c r="F30" s="25">
        <f>E30-E29</f>
        <v>-5.984843833548638</v>
      </c>
      <c r="G30" s="24">
        <f ca="1">IF(RAND()&lt;1-(E29/Hmax)^p,1,0)</f>
        <v>0</v>
      </c>
    </row>
    <row r="31" spans="1:7" ht="12.75" customHeight="1">
      <c r="A31" s="24">
        <f>A30+1</f>
        <v>22</v>
      </c>
      <c r="B31" s="25">
        <f>Ct+It</f>
        <v>71.55238829753506</v>
      </c>
      <c r="C31" s="25">
        <f>MAX(Ck+(Tt*cm_opti+(1-Tt)*cm_pess)*(MIN(B30,100)+yKG*F30),Ck)</f>
        <v>68.26824388173449</v>
      </c>
      <c r="D31" s="25">
        <f>MAX(In+i*(MIN(B30,100)-MIN(B29,100)),0)</f>
        <v>3.2841444158005615</v>
      </c>
      <c r="E31" s="25">
        <f>hk*MIN(B30,100)^e</f>
        <v>55.251742426948304</v>
      </c>
      <c r="F31" s="25">
        <f>E31-E30</f>
        <v>-5.219452274855151</v>
      </c>
      <c r="G31" s="24">
        <f ca="1">IF(RAND()&lt;1-(E30/Hmax)^p,1,0)</f>
        <v>0</v>
      </c>
    </row>
    <row r="32" spans="1:7" ht="12.75" customHeight="1">
      <c r="A32" s="24">
        <f>A31+1</f>
        <v>23</v>
      </c>
      <c r="B32" s="25">
        <f>Ct+It</f>
        <v>69.80845642654691</v>
      </c>
      <c r="C32" s="25">
        <f>MAX(Ck+(Tt*cm_opti+(1-Tt)*cm_pess)*(MIN(B31,100)+yKG*F31),Ck)</f>
        <v>66.19802018305703</v>
      </c>
      <c r="D32" s="25">
        <f>MAX(In+i*(MIN(B31,100)-MIN(B30,100)),0)</f>
        <v>3.610436243489886</v>
      </c>
      <c r="E32" s="25">
        <f>hk*MIN(B31,100)^e</f>
        <v>51.19744271081232</v>
      </c>
      <c r="F32" s="25">
        <f>E32-E31</f>
        <v>-4.054299716135986</v>
      </c>
      <c r="G32" s="24">
        <f ca="1">IF(RAND()&lt;1-(E31/Hmax)^p,1,0)</f>
        <v>0</v>
      </c>
    </row>
    <row r="33" spans="1:7" ht="12.75" customHeight="1">
      <c r="A33" s="24">
        <f>A32+1</f>
        <v>24</v>
      </c>
      <c r="B33" s="25">
        <f>Ct+It</f>
        <v>72.60368333739191</v>
      </c>
      <c r="C33" s="25">
        <f>MAX(Ck+(Tt*cm_opti+(1-Tt)*cm_pess)*(MIN(B32,100)+yKG*F32),Ck)</f>
        <v>68.47564927288599</v>
      </c>
      <c r="D33" s="25">
        <f>MAX(In+i*(MIN(B32,100)-MIN(B31,100)),0)</f>
        <v>4.1280340645059255</v>
      </c>
      <c r="E33" s="25">
        <f>hk*MIN(B32,100)^e</f>
        <v>48.732205886570995</v>
      </c>
      <c r="F33" s="25">
        <f>E33-E32</f>
        <v>-2.465236824241323</v>
      </c>
      <c r="G33" s="24">
        <f ca="1">IF(RAND()&lt;1-(E32/Hmax)^p,1,0)</f>
        <v>1</v>
      </c>
    </row>
    <row r="34" spans="1:7" ht="12.75" customHeight="1">
      <c r="A34" s="24">
        <f>A33+1</f>
        <v>25</v>
      </c>
      <c r="B34" s="25">
        <f>Ct+It</f>
        <v>77.58688146705434</v>
      </c>
      <c r="C34" s="25">
        <f>MAX(Ck+(Tt*cm_opti+(1-Tt)*cm_pess)*(MIN(B33,100)+yKG*F33),Ck)</f>
        <v>71.18926801163184</v>
      </c>
      <c r="D34" s="25">
        <f>MAX(In+i*(MIN(B33,100)-MIN(B32,100)),0)</f>
        <v>6.397613455422501</v>
      </c>
      <c r="E34" s="25">
        <f>hk*MIN(B33,100)^e</f>
        <v>52.71294834156281</v>
      </c>
      <c r="F34" s="25">
        <f>E34-E33</f>
        <v>3.9807424549918125</v>
      </c>
      <c r="G34" s="24">
        <f ca="1">IF(RAND()&lt;1-(E33/Hmax)^p,1,0)</f>
        <v>1</v>
      </c>
    </row>
    <row r="35" spans="1:7" ht="12.75" customHeight="1">
      <c r="A35" s="24">
        <f>A34+1</f>
        <v>26</v>
      </c>
      <c r="B35" s="25">
        <f>Ct+It</f>
        <v>84.28635608351317</v>
      </c>
      <c r="C35" s="25">
        <f>MAX(Ck+(Tt*cm_opti+(1-Tt)*cm_pess)*(MIN(B34,100)+yKG*F34),Ck)</f>
        <v>76.79475701868195</v>
      </c>
      <c r="D35" s="25">
        <f>MAX(In+i*(MIN(B34,100)-MIN(B33,100)),0)</f>
        <v>7.491599064831213</v>
      </c>
      <c r="E35" s="25">
        <f>hk*MIN(B34,100)^e</f>
        <v>60.197241757827406</v>
      </c>
      <c r="F35" s="25">
        <f>E35-E34</f>
        <v>7.484293416264599</v>
      </c>
      <c r="G35" s="24">
        <f ca="1">IF(RAND()&lt;1-(E34/Hmax)^p,1,0)</f>
        <v>1</v>
      </c>
    </row>
    <row r="36" spans="1:7" ht="12.75" customHeight="1">
      <c r="A36" s="24">
        <f>A35+1</f>
        <v>27</v>
      </c>
      <c r="B36" s="25">
        <f>Ct+It</f>
        <v>91.58355233017184</v>
      </c>
      <c r="C36" s="25">
        <f>MAX(Ck+(Tt*cm_opti+(1-Tt)*cm_pess)*(MIN(B35,100)+yKG*F35),Ck)</f>
        <v>83.23381502194242</v>
      </c>
      <c r="D36" s="25">
        <f>MAX(In+i*(MIN(B35,100)-MIN(B34,100)),0)</f>
        <v>8.349737308229415</v>
      </c>
      <c r="E36" s="25">
        <f>hk*MIN(B35,100)^e</f>
        <v>71.04189821836778</v>
      </c>
      <c r="F36" s="25">
        <f>E36-E35</f>
        <v>10.84465646054037</v>
      </c>
      <c r="G36" s="24">
        <f ca="1">IF(RAND()&lt;1-(E35/Hmax)^p,1,0)</f>
        <v>1</v>
      </c>
    </row>
    <row r="37" spans="1:7" ht="12.75" customHeight="1">
      <c r="A37" s="24">
        <f>A36+1</f>
        <v>28</v>
      </c>
      <c r="B37" s="25">
        <f>Ct+It</f>
        <v>94.08437127957488</v>
      </c>
      <c r="C37" s="25">
        <f>MAX(Ck+(Tt*cm_opti+(1-Tt)*cm_pess)*(MIN(B36,100)+yKG*F36),Ck)</f>
        <v>85.43577315624555</v>
      </c>
      <c r="D37" s="25">
        <f>MAX(In+i*(MIN(B36,100)-MIN(B35,100)),0)</f>
        <v>8.648598123329336</v>
      </c>
      <c r="E37" s="25">
        <f>hk*MIN(B36,100)^e</f>
        <v>83.87547057413323</v>
      </c>
      <c r="F37" s="25">
        <f>E37-E36</f>
        <v>12.833572355765455</v>
      </c>
      <c r="G37" s="24">
        <f ca="1">IF(RAND()&lt;1-(E36/Hmax)^p,1,0)</f>
        <v>0</v>
      </c>
    </row>
    <row r="38" spans="1:7" ht="12.75" customHeight="1">
      <c r="A38" s="24">
        <f>A37+1</f>
        <v>29</v>
      </c>
      <c r="B38" s="25">
        <f>Ct+It</f>
        <v>94.08462096951453</v>
      </c>
      <c r="C38" s="25">
        <f>MAX(Ck+(Tt*cm_opti+(1-Tt)*cm_pess)*(MIN(B37,100)+yKG*F37),Ck)</f>
        <v>87.834211494813</v>
      </c>
      <c r="D38" s="25">
        <f>MAX(In+i*(MIN(B37,100)-MIN(B36,100)),0)</f>
        <v>6.25040947470152</v>
      </c>
      <c r="E38" s="25">
        <f>hk*MIN(B37,100)^e</f>
        <v>88.51868919072895</v>
      </c>
      <c r="F38" s="25">
        <f>E38-E37</f>
        <v>4.643218616595718</v>
      </c>
      <c r="G38" s="24">
        <f ca="1">IF(RAND()&lt;1-(E37/Hmax)^p,1,0)</f>
        <v>0</v>
      </c>
    </row>
    <row r="39" spans="1:7" s="31" customFormat="1" ht="12.75" customHeight="1">
      <c r="A39" s="31">
        <f>A38+1</f>
        <v>30</v>
      </c>
      <c r="B39" s="32">
        <f>Ct+It</f>
        <v>91.1964653439006</v>
      </c>
      <c r="C39" s="32">
        <f>MAX(Ck+(Tt*cm_opti+(1-Tt)*cm_pess)*(MIN(B38,100)+yKG*F38),Ck)</f>
        <v>86.19634049893078</v>
      </c>
      <c r="D39" s="32">
        <f>MAX(In+i*(MIN(B38,100)-MIN(B37,100)),0)</f>
        <v>5.000124844969825</v>
      </c>
      <c r="E39" s="32">
        <f>hk*MIN(B38,100)^e</f>
        <v>88.51915902977213</v>
      </c>
      <c r="F39" s="32">
        <f>E39-E38</f>
        <v>0.00046983904317698943</v>
      </c>
      <c r="G39" s="31">
        <f ca="1">IF(RAND()&lt;1-(E38/Hmax)^p,1,0)</f>
        <v>0</v>
      </c>
    </row>
    <row r="40" spans="1:7" ht="12.75" customHeight="1">
      <c r="A40" s="24">
        <f>A39+1</f>
        <v>31</v>
      </c>
      <c r="B40" s="25">
        <f>Ct+It</f>
        <v>86.51318843012214</v>
      </c>
      <c r="C40" s="25">
        <f>MAX(Ck+(Tt*cm_opti+(1-Tt)*cm_pess)*(MIN(B39,100)+yKG*F39),Ck)</f>
        <v>82.95726624292911</v>
      </c>
      <c r="D40" s="25">
        <f>MAX(In+i*(MIN(B39,100)-MIN(B38,100)),0)</f>
        <v>3.5559221871930333</v>
      </c>
      <c r="E40" s="25">
        <f>hk*MIN(B39,100)^e</f>
        <v>83.16795291221263</v>
      </c>
      <c r="F40" s="25">
        <f>E40-E39</f>
        <v>-5.351206117559499</v>
      </c>
      <c r="G40" s="24">
        <f ca="1">IF(RAND()&lt;1-(E39/Hmax)^p,1,0)</f>
        <v>0</v>
      </c>
    </row>
    <row r="41" spans="1:7" ht="12.75" customHeight="1">
      <c r="A41" s="24">
        <f>A40+1</f>
        <v>32</v>
      </c>
      <c r="B41" s="25">
        <f>Ct+It</f>
        <v>80.79867106369659</v>
      </c>
      <c r="C41" s="25">
        <f>MAX(Ck+(Tt*cm_opti+(1-Tt)*cm_pess)*(MIN(B40,100)+yKG*F40),Ck)</f>
        <v>78.14030952058582</v>
      </c>
      <c r="D41" s="25">
        <f>MAX(In+i*(MIN(B40,100)-MIN(B39,100)),0)</f>
        <v>2.6583615431107717</v>
      </c>
      <c r="E41" s="25">
        <f>hk*MIN(B40,100)^e</f>
        <v>74.8453177234582</v>
      </c>
      <c r="F41" s="25">
        <f>E41-E40</f>
        <v>-8.322635188754433</v>
      </c>
      <c r="G41" s="24">
        <f ca="1">IF(RAND()&lt;1-(E40/Hmax)^p,1,0)</f>
        <v>0</v>
      </c>
    </row>
    <row r="42" spans="1:7" ht="12.75" customHeight="1">
      <c r="A42" s="24">
        <f>A41+1</f>
        <v>33</v>
      </c>
      <c r="B42" s="25">
        <f>Ct+It</f>
        <v>75.11715112999362</v>
      </c>
      <c r="C42" s="25">
        <f>MAX(Ck+(Tt*cm_opti+(1-Tt)*cm_pess)*(MIN(B41,100)+yKG*F41),Ck)</f>
        <v>72.97440981320639</v>
      </c>
      <c r="D42" s="25">
        <f>MAX(In+i*(MIN(B41,100)-MIN(B40,100)),0)</f>
        <v>2.142741316787223</v>
      </c>
      <c r="E42" s="25">
        <f>hk*MIN(B41,100)^e</f>
        <v>65.2842524565944</v>
      </c>
      <c r="F42" s="25">
        <f>E42-E41</f>
        <v>-9.561065266863793</v>
      </c>
      <c r="G42" s="24">
        <f ca="1">IF(RAND()&lt;1-(E41/Hmax)^p,1,0)</f>
        <v>0</v>
      </c>
    </row>
    <row r="43" spans="1:7" ht="12.75" customHeight="1">
      <c r="A43" s="24">
        <f>A42+1</f>
        <v>34</v>
      </c>
      <c r="B43" s="25">
        <f>Ct+It</f>
        <v>70.34074788377063</v>
      </c>
      <c r="C43" s="25">
        <f>MAX(Ck+(Tt*cm_opti+(1-Tt)*cm_pess)*(MIN(B42,100)+yKG*F42),Ck)</f>
        <v>68.18150785062213</v>
      </c>
      <c r="D43" s="25">
        <f>MAX(In+i*(MIN(B42,100)-MIN(B41,100)),0)</f>
        <v>2.1592400331485138</v>
      </c>
      <c r="E43" s="25">
        <f>hk*MIN(B42,100)^e</f>
        <v>56.42586393886302</v>
      </c>
      <c r="F43" s="25">
        <f>E43-E42</f>
        <v>-8.858388517731385</v>
      </c>
      <c r="G43" s="24">
        <f ca="1">IF(RAND()&lt;1-(E42/Hmax)^p,1,0)</f>
        <v>0</v>
      </c>
    </row>
    <row r="44" spans="1:7" ht="12.75" customHeight="1">
      <c r="A44" s="24">
        <f>A43+1</f>
        <v>35</v>
      </c>
      <c r="B44" s="25">
        <f>Ct+It</f>
        <v>70.51902651807563</v>
      </c>
      <c r="C44" s="25">
        <f>MAX(Ck+(Tt*cm_opti+(1-Tt)*cm_pess)*(MIN(B43,100)+yKG*F43),Ck)</f>
        <v>67.90722814118712</v>
      </c>
      <c r="D44" s="25">
        <f>MAX(In+i*(MIN(B43,100)-MIN(B42,100)),0)</f>
        <v>2.6117983768885082</v>
      </c>
      <c r="E44" s="25">
        <f>hk*MIN(B43,100)^e</f>
        <v>49.47820812848183</v>
      </c>
      <c r="F44" s="25">
        <f>E44-E43</f>
        <v>-6.947655810381185</v>
      </c>
      <c r="G44" s="24">
        <f ca="1">IF(RAND()&lt;1-(E43/Hmax)^p,1,0)</f>
        <v>1</v>
      </c>
    </row>
    <row r="45" spans="1:7" ht="12.75" customHeight="1">
      <c r="A45" s="24">
        <f>A44+1</f>
        <v>36</v>
      </c>
      <c r="B45" s="25">
        <f>Ct+It</f>
        <v>73.55393499781079</v>
      </c>
      <c r="C45" s="25">
        <f>MAX(Ck+(Tt*cm_opti+(1-Tt)*cm_pess)*(MIN(B44,100)+yKG*F44),Ck)</f>
        <v>68.46479568065828</v>
      </c>
      <c r="D45" s="25">
        <f>MAX(In+i*(MIN(B44,100)-MIN(B43,100)),0)</f>
        <v>5.089139317152501</v>
      </c>
      <c r="E45" s="25">
        <f>hk*MIN(B44,100)^e</f>
        <v>49.72933101057054</v>
      </c>
      <c r="F45" s="25">
        <f>E45-E44</f>
        <v>0.25112288208870837</v>
      </c>
      <c r="G45" s="24">
        <f ca="1">IF(RAND()&lt;1-(E44/Hmax)^p,1,0)</f>
        <v>1</v>
      </c>
    </row>
    <row r="46" spans="1:7" ht="12.75" customHeight="1">
      <c r="A46" s="24">
        <f>A45+1</f>
        <v>37</v>
      </c>
      <c r="B46" s="25">
        <f>Ct+It</f>
        <v>79.09166260045059</v>
      </c>
      <c r="C46" s="25">
        <f>MAX(Ck+(Tt*cm_opti+(1-Tt)*cm_pess)*(MIN(B45,100)+yKG*F45),Ck)</f>
        <v>72.57420836058301</v>
      </c>
      <c r="D46" s="25">
        <f>MAX(In+i*(MIN(B45,100)-MIN(B44,100)),0)</f>
        <v>6.517454239867575</v>
      </c>
      <c r="E46" s="25">
        <f>hk*MIN(B45,100)^e</f>
        <v>54.10181353662174</v>
      </c>
      <c r="F46" s="25">
        <f>E46-E45</f>
        <v>4.372482526051201</v>
      </c>
      <c r="G46" s="24">
        <f ca="1">IF(RAND()&lt;1-(E45/Hmax)^p,1,0)</f>
        <v>1</v>
      </c>
    </row>
    <row r="47" spans="1:7" ht="12.75" customHeight="1">
      <c r="A47" s="24">
        <f>A46+1</f>
        <v>38</v>
      </c>
      <c r="B47" s="25">
        <f>Ct+It</f>
        <v>85.9259295484888</v>
      </c>
      <c r="C47" s="25">
        <f>MAX(Ck+(Tt*cm_opti+(1-Tt)*cm_pess)*(MIN(B46,100)+yKG*F46),Ck)</f>
        <v>78.15706574716889</v>
      </c>
      <c r="D47" s="25">
        <f>MAX(In+i*(MIN(B46,100)-MIN(B45,100)),0)</f>
        <v>7.7688638013199025</v>
      </c>
      <c r="E47" s="25">
        <f>hk*MIN(B46,100)^e</f>
        <v>62.55491092903515</v>
      </c>
      <c r="F47" s="25">
        <f>E47-E46</f>
        <v>8.453097392413412</v>
      </c>
      <c r="G47" s="24">
        <f ca="1">IF(RAND()&lt;1-(E46/Hmax)^p,1,0)</f>
        <v>1</v>
      </c>
    </row>
    <row r="48" spans="1:7" ht="12.75" customHeight="1">
      <c r="A48" s="24">
        <f>A47+1</f>
        <v>39</v>
      </c>
      <c r="B48" s="25">
        <f>Ct+It</f>
        <v>88.84849659129281</v>
      </c>
      <c r="C48" s="25">
        <f>MAX(Ck+(Tt*cm_opti+(1-Tt)*cm_pess)*(MIN(B47,100)+yKG*F47),Ck)</f>
        <v>80.43136311727372</v>
      </c>
      <c r="D48" s="25">
        <f>MAX(In+i*(MIN(B47,100)-MIN(B46,100)),0)</f>
        <v>8.417133474019103</v>
      </c>
      <c r="E48" s="25">
        <f>hk*MIN(B47,100)^e</f>
        <v>73.8326536877186</v>
      </c>
      <c r="F48" s="25">
        <f>E48-E47</f>
        <v>11.277742758683452</v>
      </c>
      <c r="G48" s="24">
        <f ca="1">IF(RAND()&lt;1-(E47/Hmax)^p,1,0)</f>
        <v>0</v>
      </c>
    </row>
    <row r="49" spans="1:7" s="31" customFormat="1" ht="12.75" customHeight="1">
      <c r="A49" s="31">
        <f>A48+1</f>
        <v>40</v>
      </c>
      <c r="B49" s="32">
        <f>Ct+It</f>
        <v>89.79562934617296</v>
      </c>
      <c r="C49" s="32">
        <f>MAX(Ck+(Tt*cm_opti+(1-Tt)*cm_pess)*(MIN(B48,100)+yKG*F48),Ck)</f>
        <v>83.33434582477095</v>
      </c>
      <c r="D49" s="32">
        <f>MAX(In+i*(MIN(B48,100)-MIN(B47,100)),0)</f>
        <v>6.4612835214020095</v>
      </c>
      <c r="E49" s="32">
        <f>hk*MIN(B48,100)^e</f>
        <v>78.94055346532971</v>
      </c>
      <c r="F49" s="32">
        <f>E49-E48</f>
        <v>5.1078997776111095</v>
      </c>
      <c r="G49" s="31">
        <f ca="1">IF(RAND()&lt;1-(E48/Hmax)^p,1,0)</f>
        <v>0</v>
      </c>
    </row>
    <row r="50" spans="1:7" ht="12.75" customHeight="1">
      <c r="A50" s="24">
        <f>A49+1</f>
        <v>41</v>
      </c>
      <c r="B50" s="25">
        <f>Ct+It</f>
        <v>92.88528002442945</v>
      </c>
      <c r="C50" s="25">
        <f>MAX(Ck+(Tt*cm_opti+(1-Tt)*cm_pess)*(MIN(B49,100)+yKG*F49),Ck)</f>
        <v>87.41171364698938</v>
      </c>
      <c r="D50" s="25">
        <f>MAX(In+i*(MIN(B49,100)-MIN(B48,100)),0)</f>
        <v>5.473566377440072</v>
      </c>
      <c r="E50" s="25">
        <f>hk*MIN(B49,100)^e</f>
        <v>80.63255049675278</v>
      </c>
      <c r="F50" s="25">
        <f>E50-E49</f>
        <v>1.691997031423071</v>
      </c>
      <c r="G50" s="24">
        <f ca="1">IF(RAND()&lt;1-(E49/Hmax)^p,1,0)</f>
        <v>1</v>
      </c>
    </row>
    <row r="51" spans="1:7" ht="12.75" customHeight="1">
      <c r="A51" s="24">
        <f>A50+1</f>
        <v>42</v>
      </c>
      <c r="B51" s="25">
        <f>Ct+It</f>
        <v>91.19144876495642</v>
      </c>
      <c r="C51" s="25">
        <f>MAX(Ck+(Tt*cm_opti+(1-Tt)*cm_pess)*(MIN(B50,100)+yKG*F50),Ck)</f>
        <v>84.64662342582817</v>
      </c>
      <c r="D51" s="25">
        <f>MAX(In+i*(MIN(B50,100)-MIN(B49,100)),0)</f>
        <v>6.544825339128245</v>
      </c>
      <c r="E51" s="25">
        <f>hk*MIN(B50,100)^e</f>
        <v>86.27675245216673</v>
      </c>
      <c r="F51" s="25">
        <f>E51-E50</f>
        <v>5.644201955413948</v>
      </c>
      <c r="G51" s="24">
        <f ca="1">IF(RAND()&lt;1-(E50/Hmax)^p,1,0)</f>
        <v>0</v>
      </c>
    </row>
    <row r="52" spans="1:7" ht="12.75" customHeight="1">
      <c r="A52" s="24">
        <f>A51+1</f>
        <v>43</v>
      </c>
      <c r="B52" s="25">
        <f>Ct+It</f>
        <v>88.23508377331142</v>
      </c>
      <c r="C52" s="25">
        <f>MAX(Ck+(Tt*cm_opti+(1-Tt)*cm_pess)*(MIN(B51,100)+yKG*F51),Ck)</f>
        <v>84.08199940304793</v>
      </c>
      <c r="D52" s="25">
        <f>MAX(In+i*(MIN(B51,100)-MIN(B50,100)),0)</f>
        <v>4.153084370263485</v>
      </c>
      <c r="E52" s="25">
        <f>hk*MIN(B51,100)^e</f>
        <v>83.15880327851671</v>
      </c>
      <c r="F52" s="25">
        <f>E52-E51</f>
        <v>-3.1179491736500182</v>
      </c>
      <c r="G52" s="24">
        <f ca="1">IF(RAND()&lt;1-(E51/Hmax)^p,1,0)</f>
        <v>0</v>
      </c>
    </row>
    <row r="53" spans="1:7" ht="12.75" customHeight="1">
      <c r="A53" s="24">
        <f>A52+1</f>
        <v>44</v>
      </c>
      <c r="B53" s="25">
        <f>Ct+It</f>
        <v>87.85907451209158</v>
      </c>
      <c r="C53" s="25">
        <f>MAX(Ck+(Tt*cm_opti+(1-Tt)*cm_pess)*(MIN(B52,100)+yKG*F52),Ck)</f>
        <v>84.33725700791408</v>
      </c>
      <c r="D53" s="25">
        <f>MAX(In+i*(MIN(B52,100)-MIN(B51,100)),0)</f>
        <v>3.5218175041774984</v>
      </c>
      <c r="E53" s="25">
        <f>hk*MIN(B52,100)^e</f>
        <v>77.85430008483284</v>
      </c>
      <c r="F53" s="25">
        <f>E53-E52</f>
        <v>-5.304503193683871</v>
      </c>
      <c r="G53" s="24">
        <f ca="1">IF(RAND()&lt;1-(E52/Hmax)^p,1,0)</f>
        <v>1</v>
      </c>
    </row>
    <row r="54" spans="1:7" ht="12.75" customHeight="1">
      <c r="A54" s="24">
        <f>A53+1</f>
        <v>45</v>
      </c>
      <c r="B54" s="25">
        <f>Ct+It</f>
        <v>88.3650017760101</v>
      </c>
      <c r="C54" s="25">
        <f>MAX(Ck+(Tt*cm_opti+(1-Tt)*cm_pess)*(MIN(B53,100)+yKG*F53),Ck)</f>
        <v>83.55300640662001</v>
      </c>
      <c r="D54" s="25">
        <f>MAX(In+i*(MIN(B53,100)-MIN(B52,100)),0)</f>
        <v>4.8119953693900825</v>
      </c>
      <c r="E54" s="25">
        <f>hk*MIN(B53,100)^e</f>
        <v>77.19216974121261</v>
      </c>
      <c r="F54" s="25">
        <f>E54-E53</f>
        <v>-0.6621303436202339</v>
      </c>
      <c r="G54" s="24">
        <f ca="1">IF(RAND()&lt;1-(E53/Hmax)^p,1,0)</f>
        <v>1</v>
      </c>
    </row>
    <row r="55" spans="1:7" ht="12.75" customHeight="1">
      <c r="A55" s="24">
        <f>A54+1</f>
        <v>46</v>
      </c>
      <c r="B55" s="25">
        <f>Ct+It</f>
        <v>85.8125389840433</v>
      </c>
      <c r="C55" s="25">
        <f>MAX(Ck+(Tt*cm_opti+(1-Tt)*cm_pess)*(MIN(B54,100)+yKG*F54),Ck)</f>
        <v>80.55957535208404</v>
      </c>
      <c r="D55" s="25">
        <f>MAX(In+i*(MIN(B54,100)-MIN(B53,100)),0)</f>
        <v>5.252963631959261</v>
      </c>
      <c r="E55" s="25">
        <f>hk*MIN(B54,100)^e</f>
        <v>78.0837353887427</v>
      </c>
      <c r="F55" s="25">
        <f>E55-E54</f>
        <v>0.8915656475300864</v>
      </c>
      <c r="G55" s="24">
        <f ca="1">IF(RAND()&lt;1-(E54/Hmax)^p,1,0)</f>
        <v>0</v>
      </c>
    </row>
    <row r="56" spans="1:7" ht="12.75" customHeight="1">
      <c r="A56" s="24">
        <f>A55+1</f>
        <v>47</v>
      </c>
      <c r="B56" s="25">
        <f>Ct+It</f>
        <v>86.85388444055356</v>
      </c>
      <c r="C56" s="25">
        <f>MAX(Ck+(Tt*cm_opti+(1-Tt)*cm_pess)*(MIN(B55,100)+yKG*F55),Ck)</f>
        <v>83.13011583653696</v>
      </c>
      <c r="D56" s="25">
        <f>MAX(In+i*(MIN(B55,100)-MIN(B54,100)),0)</f>
        <v>3.7237686040165983</v>
      </c>
      <c r="E56" s="25">
        <f>hk*MIN(B55,100)^e</f>
        <v>73.63791846887952</v>
      </c>
      <c r="F56" s="25">
        <f>E56-E55</f>
        <v>-4.4458169198631765</v>
      </c>
      <c r="G56" s="24">
        <f ca="1">IF(RAND()&lt;1-(E55/Hmax)^p,1,0)</f>
        <v>1</v>
      </c>
    </row>
    <row r="57" spans="1:7" ht="12.75" customHeight="1">
      <c r="A57" s="24">
        <f>A56+1</f>
        <v>48</v>
      </c>
      <c r="B57" s="25">
        <f>Ct+It</f>
        <v>84.11461689672535</v>
      </c>
      <c r="C57" s="25">
        <f>MAX(Ck+(Tt*cm_opti+(1-Tt)*cm_pess)*(MIN(B56,100)+yKG*F56),Ck)</f>
        <v>78.59394416847022</v>
      </c>
      <c r="D57" s="25">
        <f>MAX(In+i*(MIN(B56,100)-MIN(B55,100)),0)</f>
        <v>5.5206727282551284</v>
      </c>
      <c r="E57" s="25">
        <f>hk*MIN(B56,100)^e</f>
        <v>75.43597242413031</v>
      </c>
      <c r="F57" s="25">
        <f>E57-E56</f>
        <v>1.7980539552507935</v>
      </c>
      <c r="G57" s="24">
        <f ca="1">IF(RAND()&lt;1-(E56/Hmax)^p,1,0)</f>
        <v>0</v>
      </c>
    </row>
    <row r="58" spans="1:7" ht="12.75" customHeight="1">
      <c r="A58" s="24">
        <f>A57+1</f>
        <v>49</v>
      </c>
      <c r="B58" s="25">
        <f>Ct+It</f>
        <v>85.50987705579323</v>
      </c>
      <c r="C58" s="25">
        <f>MAX(Ck+(Tt*cm_opti+(1-Tt)*cm_pess)*(MIN(B57,100)+yKG*F57),Ck)</f>
        <v>81.87951082770734</v>
      </c>
      <c r="D58" s="25">
        <f>MAX(In+i*(MIN(B57,100)-MIN(B56,100)),0)</f>
        <v>3.6303662280858973</v>
      </c>
      <c r="E58" s="25">
        <f>hk*MIN(B57,100)^e</f>
        <v>70.75268775682873</v>
      </c>
      <c r="F58" s="25">
        <f>E58-E57</f>
        <v>-4.683284667301578</v>
      </c>
      <c r="G58" s="24">
        <f ca="1">IF(RAND()&lt;1-(E57/Hmax)^p,1,0)</f>
        <v>1</v>
      </c>
    </row>
    <row r="59" spans="1:7" s="31" customFormat="1" ht="12.75" customHeight="1">
      <c r="A59" s="31">
        <f>A58+1</f>
        <v>50</v>
      </c>
      <c r="B59" s="32">
        <f>Ct+It</f>
        <v>87.38582758515659</v>
      </c>
      <c r="C59" s="32">
        <f>MAX(Ck+(Tt*cm_opti+(1-Tt)*cm_pess)*(MIN(B58,100)+yKG*F58),Ck)</f>
        <v>81.68819750562265</v>
      </c>
      <c r="D59" s="32">
        <f>MAX(In+i*(MIN(B58,100)-MIN(B57,100)),0)</f>
        <v>5.697630079533937</v>
      </c>
      <c r="E59" s="32">
        <f>hk*MIN(B58,100)^e</f>
        <v>73.11939074096873</v>
      </c>
      <c r="F59" s="32">
        <f>E59-E58</f>
        <v>2.366702984139991</v>
      </c>
      <c r="G59" s="31">
        <f ca="1">IF(RAND()&lt;1-(E58/Hmax)^p,1,0)</f>
        <v>1</v>
      </c>
    </row>
    <row r="60" spans="1:7" ht="12.75" customHeight="1">
      <c r="A60" s="24">
        <f>A59+1</f>
        <v>51</v>
      </c>
      <c r="B60" s="25">
        <f>Ct+It</f>
        <v>90.71885309619452</v>
      </c>
      <c r="C60" s="25">
        <f>MAX(Ck+(Tt*cm_opti+(1-Tt)*cm_pess)*(MIN(B59,100)+yKG*F59),Ck)</f>
        <v>84.78087783151284</v>
      </c>
      <c r="D60" s="25">
        <f>MAX(In+i*(MIN(B59,100)-MIN(B58,100)),0)</f>
        <v>5.937975264681683</v>
      </c>
      <c r="E60" s="25">
        <f>hk*MIN(B59,100)^e</f>
        <v>76.36282862742715</v>
      </c>
      <c r="F60" s="25">
        <f>E60-E59</f>
        <v>3.2434378864584232</v>
      </c>
      <c r="G60" s="24">
        <f ca="1">IF(RAND()&lt;1-(E59/Hmax)^p,1,0)</f>
        <v>1</v>
      </c>
    </row>
    <row r="61" spans="1:7" ht="12.75" customHeight="1">
      <c r="A61" s="24">
        <f>A60+1</f>
        <v>52</v>
      </c>
      <c r="B61" s="25">
        <f>Ct+It</f>
        <v>89.89028280976628</v>
      </c>
      <c r="C61" s="25">
        <f>MAX(Ck+(Tt*cm_opti+(1-Tt)*cm_pess)*(MIN(B60,100)+yKG*F60),Ck)</f>
        <v>83.22377005424731</v>
      </c>
      <c r="D61" s="25">
        <f>MAX(In+i*(MIN(B60,100)-MIN(B59,100)),0)</f>
        <v>6.666512755518966</v>
      </c>
      <c r="E61" s="25">
        <f>hk*MIN(B60,100)^e</f>
        <v>82.29910307088923</v>
      </c>
      <c r="F61" s="25">
        <f>E61-E60</f>
        <v>5.936274443462082</v>
      </c>
      <c r="G61" s="24">
        <f ca="1">IF(RAND()&lt;1-(E60/Hmax)^p,1,0)</f>
        <v>0</v>
      </c>
    </row>
    <row r="62" spans="1:7" ht="12.75" customHeight="1">
      <c r="A62" s="24">
        <f>A61+1</f>
        <v>53</v>
      </c>
      <c r="B62" s="25">
        <f>Ct+It</f>
        <v>87.68519599329133</v>
      </c>
      <c r="C62" s="25">
        <f>MAX(Ck+(Tt*cm_opti+(1-Tt)*cm_pess)*(MIN(B61,100)+yKG*F61),Ck)</f>
        <v>83.09948113650545</v>
      </c>
      <c r="D62" s="25">
        <f>MAX(In+i*(MIN(B61,100)-MIN(B60,100)),0)</f>
        <v>4.585714856785877</v>
      </c>
      <c r="E62" s="25">
        <f>hk*MIN(B61,100)^e</f>
        <v>80.80262943619762</v>
      </c>
      <c r="F62" s="25">
        <f>E62-E61</f>
        <v>-1.4964736346916112</v>
      </c>
      <c r="G62" s="24">
        <f ca="1">IF(RAND()&lt;1-(E61/Hmax)^p,1,0)</f>
        <v>0</v>
      </c>
    </row>
    <row r="63" spans="1:7" ht="12.75" customHeight="1">
      <c r="A63" s="24">
        <f>A62+1</f>
        <v>54</v>
      </c>
      <c r="B63" s="25">
        <f>Ct+It</f>
        <v>88.1118725386882</v>
      </c>
      <c r="C63" s="25">
        <f>MAX(Ck+(Tt*cm_opti+(1-Tt)*cm_pess)*(MIN(B62,100)+yKG*F62),Ck)</f>
        <v>84.21441594692567</v>
      </c>
      <c r="D63" s="25">
        <f>MAX(In+i*(MIN(B62,100)-MIN(B61,100)),0)</f>
        <v>3.897456591762527</v>
      </c>
      <c r="E63" s="25">
        <f>hk*MIN(B62,100)^e</f>
        <v>76.88693596381914</v>
      </c>
      <c r="F63" s="25">
        <f>E63-E62</f>
        <v>-3.9156934723784786</v>
      </c>
      <c r="G63" s="24">
        <f ca="1">IF(RAND()&lt;1-(E62/Hmax)^p,1,0)</f>
        <v>1</v>
      </c>
    </row>
    <row r="64" spans="1:7" ht="12.75" customHeight="1">
      <c r="A64" s="24">
        <f>A63+1</f>
        <v>55</v>
      </c>
      <c r="B64" s="25">
        <f>Ct+It</f>
        <v>84.9196976091733</v>
      </c>
      <c r="C64" s="25">
        <f>MAX(Ck+(Tt*cm_opti+(1-Tt)*cm_pess)*(MIN(B63,100)+yKG*F63),Ck)</f>
        <v>79.70635933647486</v>
      </c>
      <c r="D64" s="25">
        <f>MAX(In+i*(MIN(B63,100)-MIN(B62,100)),0)</f>
        <v>5.2133382726984365</v>
      </c>
      <c r="E64" s="25">
        <f>hk*MIN(B63,100)^e</f>
        <v>77.63702082274037</v>
      </c>
      <c r="F64" s="25">
        <f>E64-E63</f>
        <v>0.7500848589212268</v>
      </c>
      <c r="G64" s="24">
        <f ca="1">IF(RAND()&lt;1-(E63/Hmax)^p,1,0)</f>
        <v>0</v>
      </c>
    </row>
    <row r="65" spans="1:7" ht="12.75" customHeight="1">
      <c r="A65" s="24">
        <f>A64+1</f>
        <v>56</v>
      </c>
      <c r="B65" s="25">
        <f>Ct+It</f>
        <v>85.74504853556061</v>
      </c>
      <c r="C65" s="25">
        <f>MAX(Ck+(Tt*cm_opti+(1-Tt)*cm_pess)*(MIN(B64,100)+yKG*F64),Ck)</f>
        <v>82.34113600031806</v>
      </c>
      <c r="D65" s="25">
        <f>MAX(In+i*(MIN(B64,100)-MIN(B63,100)),0)</f>
        <v>3.403912535242547</v>
      </c>
      <c r="E65" s="25">
        <f>hk*MIN(B64,100)^e</f>
        <v>72.11355042033433</v>
      </c>
      <c r="F65" s="25">
        <f>E65-E64</f>
        <v>-5.5234704024060335</v>
      </c>
      <c r="G65" s="24">
        <f ca="1">IF(RAND()&lt;1-(E64/Hmax)^p,1,0)</f>
        <v>1</v>
      </c>
    </row>
    <row r="66" spans="1:7" ht="12.75" customHeight="1">
      <c r="A66" s="24">
        <f>A65+1</f>
        <v>57</v>
      </c>
      <c r="B66" s="25">
        <f>Ct+It</f>
        <v>87.12222925790888</v>
      </c>
      <c r="C66" s="25">
        <f>MAX(Ck+(Tt*cm_opti+(1-Tt)*cm_pess)*(MIN(B65,100)+yKG*F65),Ck)</f>
        <v>81.70955379471523</v>
      </c>
      <c r="D66" s="25">
        <f>MAX(In+i*(MIN(B65,100)-MIN(B64,100)),0)</f>
        <v>5.412675463193658</v>
      </c>
      <c r="E66" s="25">
        <f>hk*MIN(B65,100)^e</f>
        <v>73.52213348365646</v>
      </c>
      <c r="F66" s="25">
        <f>E66-E65</f>
        <v>1.4085830633221263</v>
      </c>
      <c r="G66" s="24">
        <f ca="1">IF(RAND()&lt;1-(E65/Hmax)^p,1,0)</f>
        <v>1</v>
      </c>
    </row>
    <row r="67" spans="1:7" ht="12.75" customHeight="1">
      <c r="A67" s="24">
        <f>A66+1</f>
        <v>58</v>
      </c>
      <c r="B67" s="25">
        <f>Ct+It</f>
        <v>90.04180913135264</v>
      </c>
      <c r="C67" s="25">
        <f>MAX(Ck+(Tt*cm_opti+(1-Tt)*cm_pess)*(MIN(B66,100)+yKG*F66),Ck)</f>
        <v>84.3532187701785</v>
      </c>
      <c r="D67" s="25">
        <f>MAX(In+i*(MIN(B66,100)-MIN(B65,100)),0)</f>
        <v>5.6885903611741355</v>
      </c>
      <c r="E67" s="25">
        <f>hk*MIN(B66,100)^e</f>
        <v>75.90282830867635</v>
      </c>
      <c r="F67" s="25">
        <f>E67-E66</f>
        <v>2.380694825019887</v>
      </c>
      <c r="G67" s="24">
        <f ca="1">IF(RAND()&lt;1-(E66/Hmax)^p,1,0)</f>
        <v>1</v>
      </c>
    </row>
    <row r="68" spans="1:7" ht="12.75" customHeight="1">
      <c r="A68" s="24">
        <f>A67+1</f>
        <v>59</v>
      </c>
      <c r="B68" s="25">
        <f>Ct+It</f>
        <v>88.96937620680796</v>
      </c>
      <c r="C68" s="25">
        <f>MAX(Ck+(Tt*cm_opti+(1-Tt)*cm_pess)*(MIN(B67,100)+yKG*F67),Ck)</f>
        <v>82.50958627008609</v>
      </c>
      <c r="D68" s="25">
        <f>MAX(In+i*(MIN(B67,100)-MIN(B66,100)),0)</f>
        <v>6.459789936721876</v>
      </c>
      <c r="E68" s="25">
        <f>hk*MIN(B67,100)^e</f>
        <v>81.07527391646938</v>
      </c>
      <c r="F68" s="25">
        <f>E68-E67</f>
        <v>5.172445607793037</v>
      </c>
      <c r="G68" s="24">
        <f ca="1">IF(RAND()&lt;1-(E67/Hmax)^p,1,0)</f>
        <v>0</v>
      </c>
    </row>
    <row r="69" spans="1:7" s="31" customFormat="1" ht="12.75" customHeight="1">
      <c r="A69" s="31">
        <f>A68+1</f>
        <v>60</v>
      </c>
      <c r="B69" s="32">
        <f>Ct+It</f>
        <v>86.67377362473265</v>
      </c>
      <c r="C69" s="32">
        <f>MAX(Ck+(Tt*cm_opti+(1-Tt)*cm_pess)*(MIN(B68,100)+yKG*F68),Ck)</f>
        <v>82.20999008700498</v>
      </c>
      <c r="D69" s="32">
        <f>MAX(In+i*(MIN(B68,100)-MIN(B67,100)),0)</f>
        <v>4.4637835377276645</v>
      </c>
      <c r="E69" s="32">
        <f>hk*MIN(B68,100)^e</f>
        <v>79.15549902628527</v>
      </c>
      <c r="F69" s="32">
        <f>E69-E68</f>
        <v>-1.9197748901841152</v>
      </c>
      <c r="G69" s="31">
        <f ca="1">IF(RAND()&lt;1-(E68/Hmax)^p,1,0)</f>
        <v>0</v>
      </c>
    </row>
    <row r="70" spans="1:7" ht="12.75" customHeight="1">
      <c r="A70" s="24">
        <f>A69+1</f>
        <v>61</v>
      </c>
      <c r="B70" s="25">
        <f>Ct+It</f>
        <v>87.11695412582097</v>
      </c>
      <c r="C70" s="25">
        <f>MAX(Ck+(Tt*cm_opti+(1-Tt)*cm_pess)*(MIN(B69,100)+yKG*F69),Ck)</f>
        <v>83.26475541685862</v>
      </c>
      <c r="D70" s="25">
        <f>MAX(In+i*(MIN(B69,100)-MIN(B68,100)),0)</f>
        <v>3.852198708962341</v>
      </c>
      <c r="E70" s="25">
        <f>hk*MIN(B69,100)^e</f>
        <v>75.12343034351402</v>
      </c>
      <c r="F70" s="25">
        <f>E70-E69</f>
        <v>-4.0320686827712535</v>
      </c>
      <c r="G70" s="24">
        <f ca="1">IF(RAND()&lt;1-(E69/Hmax)^p,1,0)</f>
        <v>1</v>
      </c>
    </row>
    <row r="71" spans="1:7" ht="12.75" customHeight="1">
      <c r="A71" s="24">
        <f>A70+1</f>
        <v>62</v>
      </c>
      <c r="B71" s="25">
        <f>Ct+It</f>
        <v>84.1087398146467</v>
      </c>
      <c r="C71" s="25">
        <f>MAX(Ck+(Tt*cm_opti+(1-Tt)*cm_pess)*(MIN(B70,100)+yKG*F70),Ck)</f>
        <v>78.88714956410253</v>
      </c>
      <c r="D71" s="25">
        <f>MAX(In+i*(MIN(B70,100)-MIN(B69,100)),0)</f>
        <v>5.2215902505441605</v>
      </c>
      <c r="E71" s="25">
        <f>hk*MIN(B70,100)^e</f>
        <v>75.89363696160396</v>
      </c>
      <c r="F71" s="25">
        <f>E71-E70</f>
        <v>0.7702066180899436</v>
      </c>
      <c r="G71" s="24">
        <f ca="1">IF(RAND()&lt;1-(E70/Hmax)^p,1,0)</f>
        <v>0</v>
      </c>
    </row>
    <row r="72" spans="1:7" ht="12.75" customHeight="1">
      <c r="A72" s="24">
        <f>A71+1</f>
        <v>63</v>
      </c>
      <c r="B72" s="25">
        <f>Ct+It</f>
        <v>85.15199059320668</v>
      </c>
      <c r="C72" s="25">
        <f>MAX(Ck+(Tt*cm_opti+(1-Tt)*cm_pess)*(MIN(B71,100)+yKG*F71),Ck)</f>
        <v>81.65609774879381</v>
      </c>
      <c r="D72" s="25">
        <f>MAX(In+i*(MIN(B71,100)-MIN(B70,100)),0)</f>
        <v>3.4958928444128645</v>
      </c>
      <c r="E72" s="25">
        <f>hk*MIN(B71,100)^e</f>
        <v>70.74280113207935</v>
      </c>
      <c r="F72" s="25">
        <f>E72-E71</f>
        <v>-5.15083582952461</v>
      </c>
      <c r="G72" s="24">
        <f ca="1">IF(RAND()&lt;1-(E71/Hmax)^p,1,0)</f>
        <v>1</v>
      </c>
    </row>
    <row r="73" spans="1:7" ht="12.75" customHeight="1">
      <c r="A73" s="24">
        <f>A72+1</f>
        <v>64</v>
      </c>
      <c r="B73" s="25">
        <f>Ct+It</f>
        <v>82.61305069794041</v>
      </c>
      <c r="C73" s="25">
        <f>MAX(Ck+(Tt*cm_opti+(1-Tt)*cm_pess)*(MIN(B72,100)+yKG*F72),Ck)</f>
        <v>77.09142530866042</v>
      </c>
      <c r="D73" s="25">
        <f>MAX(In+i*(MIN(B72,100)-MIN(B71,100)),0)</f>
        <v>5.52162538927999</v>
      </c>
      <c r="E73" s="25">
        <f>hk*MIN(B72,100)^e</f>
        <v>72.50861501985558</v>
      </c>
      <c r="F73" s="25">
        <f>E73-E72</f>
        <v>1.7658138877762326</v>
      </c>
      <c r="G73" s="24">
        <f ca="1">IF(RAND()&lt;1-(E72/Hmax)^p,1,0)</f>
        <v>0</v>
      </c>
    </row>
    <row r="74" spans="1:7" ht="12.75" customHeight="1">
      <c r="A74" s="24">
        <f>A73+1</f>
        <v>65</v>
      </c>
      <c r="B74" s="25">
        <f>Ct+It</f>
        <v>80.17413338827444</v>
      </c>
      <c r="C74" s="25">
        <f>MAX(Ck+(Tt*cm_opti+(1-Tt)*cm_pess)*(MIN(B73,100)+yKG*F73),Ck)</f>
        <v>76.44360333590758</v>
      </c>
      <c r="D74" s="25">
        <f>MAX(In+i*(MIN(B73,100)-MIN(B72,100)),0)</f>
        <v>3.7305300523668663</v>
      </c>
      <c r="E74" s="25">
        <f>hk*MIN(B73,100)^e</f>
        <v>68.24916145620472</v>
      </c>
      <c r="F74" s="25">
        <f>E74-E73</f>
        <v>-4.259453563650865</v>
      </c>
      <c r="G74" s="24">
        <f ca="1">IF(RAND()&lt;1-(E73/Hmax)^p,1,0)</f>
        <v>0</v>
      </c>
    </row>
    <row r="75" spans="1:7" ht="12.75" customHeight="1">
      <c r="A75" s="24">
        <f>A74+1</f>
        <v>66</v>
      </c>
      <c r="B75" s="25">
        <f>Ct+It</f>
        <v>81.02342084292448</v>
      </c>
      <c r="C75" s="25">
        <f>MAX(Ck+(Tt*cm_opti+(1-Tt)*cm_pess)*(MIN(B74,100)+yKG*F74),Ck)</f>
        <v>77.24287949775746</v>
      </c>
      <c r="D75" s="25">
        <f>MAX(In+i*(MIN(B74,100)-MIN(B73,100)),0)</f>
        <v>3.7805413451670162</v>
      </c>
      <c r="E75" s="25">
        <f>hk*MIN(B74,100)^e</f>
        <v>64.27891664560822</v>
      </c>
      <c r="F75" s="25">
        <f>E75-E74</f>
        <v>-3.9702448105964976</v>
      </c>
      <c r="G75" s="24">
        <f ca="1">IF(RAND()&lt;1-(E74/Hmax)^p,1,0)</f>
        <v>1</v>
      </c>
    </row>
    <row r="76" spans="1:7" ht="12.75" customHeight="1">
      <c r="A76" s="24">
        <f>A75+1</f>
        <v>67</v>
      </c>
      <c r="B76" s="25">
        <f>Ct+It</f>
        <v>83.45087442155906</v>
      </c>
      <c r="C76" s="25">
        <f>MAX(Ck+(Tt*cm_opti+(1-Tt)*cm_pess)*(MIN(B75,100)+yKG*F75),Ck)</f>
        <v>78.02623069423404</v>
      </c>
      <c r="D76" s="25">
        <f>MAX(In+i*(MIN(B75,100)-MIN(B74,100)),0)</f>
        <v>5.424643727325019</v>
      </c>
      <c r="E76" s="25">
        <f>hk*MIN(B75,100)^e</f>
        <v>65.6479472508965</v>
      </c>
      <c r="F76" s="25">
        <f>E76-E75</f>
        <v>1.3690306052882733</v>
      </c>
      <c r="G76" s="24">
        <f ca="1">IF(RAND()&lt;1-(E75/Hmax)^p,1,0)</f>
        <v>1</v>
      </c>
    </row>
    <row r="77" spans="1:7" ht="12.75" customHeight="1">
      <c r="A77" s="24">
        <f>A76+1</f>
        <v>68</v>
      </c>
      <c r="B77" s="25">
        <f>Ct+It</f>
        <v>87.43788905126625</v>
      </c>
      <c r="C77" s="25">
        <f>MAX(Ck+(Tt*cm_opti+(1-Tt)*cm_pess)*(MIN(B76,100)+yKG*F76),Ck)</f>
        <v>81.22416226194896</v>
      </c>
      <c r="D77" s="25">
        <f>MAX(In+i*(MIN(B76,100)-MIN(B75,100)),0)</f>
        <v>6.213726789317292</v>
      </c>
      <c r="E77" s="25">
        <f>hk*MIN(B76,100)^e</f>
        <v>69.64048441722821</v>
      </c>
      <c r="F77" s="25">
        <f>E77-E76</f>
        <v>3.992537166331715</v>
      </c>
      <c r="G77" s="24">
        <f ca="1">IF(RAND()&lt;1-(E76/Hmax)^p,1,0)</f>
        <v>1</v>
      </c>
    </row>
    <row r="78" spans="1:7" ht="12.75" customHeight="1">
      <c r="A78" s="24">
        <f>A77+1</f>
        <v>69</v>
      </c>
      <c r="B78" s="25">
        <f>Ct+It</f>
        <v>92.16412715627538</v>
      </c>
      <c r="C78" s="25">
        <f>MAX(Ck+(Tt*cm_opti+(1-Tt)*cm_pess)*(MIN(B77,100)+yKG*F77),Ck)</f>
        <v>85.1706198414218</v>
      </c>
      <c r="D78" s="25">
        <f>MAX(In+i*(MIN(B77,100)-MIN(B76,100)),0)</f>
        <v>6.993507314853595</v>
      </c>
      <c r="E78" s="25">
        <f>hk*MIN(B77,100)^e</f>
        <v>76.45384441741547</v>
      </c>
      <c r="F78" s="25">
        <f>E78-E77</f>
        <v>6.813360000187259</v>
      </c>
      <c r="G78" s="24">
        <f ca="1">IF(RAND()&lt;1-(E77/Hmax)^p,1,0)</f>
        <v>1</v>
      </c>
    </row>
    <row r="79" spans="1:7" s="31" customFormat="1" ht="12.75" customHeight="1">
      <c r="A79" s="31">
        <f>A78+1</f>
        <v>70</v>
      </c>
      <c r="B79" s="32">
        <f>Ct+It</f>
        <v>92.45709277756231</v>
      </c>
      <c r="C79" s="32">
        <f>MAX(Ck+(Tt*cm_opti+(1-Tt)*cm_pess)*(MIN(B78,100)+yKG*F78),Ck)</f>
        <v>85.09397372505775</v>
      </c>
      <c r="D79" s="32">
        <f>MAX(In+i*(MIN(B78,100)-MIN(B77,100)),0)</f>
        <v>7.363119052504565</v>
      </c>
      <c r="E79" s="32">
        <f>hk*MIN(B78,100)^e</f>
        <v>84.94226334478098</v>
      </c>
      <c r="F79" s="32">
        <f>E79-E78</f>
        <v>8.488418927365515</v>
      </c>
      <c r="G79" s="31">
        <f ca="1">IF(RAND()&lt;1-(E78/Hmax)^p,1,0)</f>
        <v>0</v>
      </c>
    </row>
    <row r="80" spans="1:7" ht="12.75" customHeight="1">
      <c r="A80" s="24">
        <f>A79+1</f>
        <v>71</v>
      </c>
      <c r="B80" s="25">
        <f>Ct+It</f>
        <v>90.8098408181664</v>
      </c>
      <c r="C80" s="25">
        <f>MAX(Ck+(Tt*cm_opti+(1-Tt)*cm_pess)*(MIN(B79,100)+yKG*F79),Ck)</f>
        <v>85.66335800752294</v>
      </c>
      <c r="D80" s="25">
        <f>MAX(In+i*(MIN(B79,100)-MIN(B78,100)),0)</f>
        <v>5.146482810643462</v>
      </c>
      <c r="E80" s="25">
        <f>hk*MIN(B79,100)^e</f>
        <v>85.48314004878765</v>
      </c>
      <c r="F80" s="25">
        <f>E80-E79</f>
        <v>0.5408767040066635</v>
      </c>
      <c r="G80" s="24">
        <f ca="1">IF(RAND()&lt;1-(E79/Hmax)^p,1,0)</f>
        <v>0</v>
      </c>
    </row>
    <row r="81" spans="1:7" ht="12.75" customHeight="1">
      <c r="A81" s="24">
        <f>A80+1</f>
        <v>72</v>
      </c>
      <c r="B81" s="25">
        <f>Ct+It</f>
        <v>91.47967501534491</v>
      </c>
      <c r="C81" s="25">
        <f>MAX(Ck+(Tt*cm_opti+(1-Tt)*cm_pess)*(MIN(B80,100)+yKG*F80),Ck)</f>
        <v>87.30330099504286</v>
      </c>
      <c r="D81" s="25">
        <f>MAX(In+i*(MIN(B80,100)-MIN(B79,100)),0)</f>
        <v>4.176374020302049</v>
      </c>
      <c r="E81" s="25">
        <f>hk*MIN(B80,100)^e</f>
        <v>82.46427189420722</v>
      </c>
      <c r="F81" s="25">
        <f>E81-E80</f>
        <v>-3.0188681545804315</v>
      </c>
      <c r="G81" s="24">
        <f ca="1">IF(RAND()&lt;1-(E80/Hmax)^p,1,0)</f>
        <v>1</v>
      </c>
    </row>
    <row r="82" spans="1:7" ht="12.75" customHeight="1">
      <c r="A82" s="24">
        <f>A81+1</f>
        <v>73</v>
      </c>
      <c r="B82" s="25">
        <f>Ct+It</f>
        <v>87.91488347994908</v>
      </c>
      <c r="C82" s="25">
        <f>MAX(Ck+(Tt*cm_opti+(1-Tt)*cm_pess)*(MIN(B81,100)+yKG*F81),Ck)</f>
        <v>82.57996638135984</v>
      </c>
      <c r="D82" s="25">
        <f>MAX(In+i*(MIN(B81,100)-MIN(B80,100)),0)</f>
        <v>5.334917098589251</v>
      </c>
      <c r="E82" s="25">
        <f>hk*MIN(B81,100)^e</f>
        <v>83.68530940913121</v>
      </c>
      <c r="F82" s="25">
        <f>E82-E81</f>
        <v>1.2210375149239923</v>
      </c>
      <c r="G82" s="24">
        <f ca="1">IF(RAND()&lt;1-(E81/Hmax)^p,1,0)</f>
        <v>0</v>
      </c>
    </row>
    <row r="83" spans="1:7" ht="12.75" customHeight="1">
      <c r="A83" s="24">
        <f>A82+1</f>
        <v>74</v>
      </c>
      <c r="B83" s="25">
        <f>Ct+It</f>
        <v>88.20472566218015</v>
      </c>
      <c r="C83" s="25">
        <f>MAX(Ck+(Tt*cm_opti+(1-Tt)*cm_pess)*(MIN(B82,100)+yKG*F82),Ck)</f>
        <v>84.98712142987806</v>
      </c>
      <c r="D83" s="25">
        <f>MAX(In+i*(MIN(B82,100)-MIN(B81,100)),0)</f>
        <v>3.2176042323020866</v>
      </c>
      <c r="E83" s="25">
        <f>hk*MIN(B82,100)^e</f>
        <v>77.29026737293024</v>
      </c>
      <c r="F83" s="25">
        <f>E83-E82</f>
        <v>-6.395042036200962</v>
      </c>
      <c r="G83" s="24">
        <f ca="1">IF(RAND()&lt;1-(E82/Hmax)^p,1,0)</f>
        <v>1</v>
      </c>
    </row>
    <row r="84" spans="1:7" ht="12.75" customHeight="1">
      <c r="A84" s="24">
        <f>A83+1</f>
        <v>75</v>
      </c>
      <c r="B84" s="25">
        <f>Ct+It</f>
        <v>88.75999147127597</v>
      </c>
      <c r="C84" s="25">
        <f>MAX(Ck+(Tt*cm_opti+(1-Tt)*cm_pess)*(MIN(B83,100)+yKG*F83),Ck)</f>
        <v>83.61507038016043</v>
      </c>
      <c r="D84" s="25">
        <f>MAX(In+i*(MIN(B83,100)-MIN(B82,100)),0)</f>
        <v>5.144921091115535</v>
      </c>
      <c r="E84" s="25">
        <f>hk*MIN(B83,100)^e</f>
        <v>77.80073629140462</v>
      </c>
      <c r="F84" s="25">
        <f>E84-E83</f>
        <v>0.5104689184743734</v>
      </c>
      <c r="G84" s="24">
        <f ca="1">IF(RAND()&lt;1-(E83/Hmax)^p,1,0)</f>
        <v>1</v>
      </c>
    </row>
    <row r="85" spans="1:7" ht="12.75" customHeight="1">
      <c r="A85" s="24">
        <f>A84+1</f>
        <v>76</v>
      </c>
      <c r="B85" s="25">
        <f>Ct+It</f>
        <v>86.38771986526356</v>
      </c>
      <c r="C85" s="25">
        <f>MAX(Ck+(Tt*cm_opti+(1-Tt)*cm_pess)*(MIN(B84,100)+yKG*F84),Ck)</f>
        <v>81.11008696071565</v>
      </c>
      <c r="D85" s="25">
        <f>MAX(In+i*(MIN(B84,100)-MIN(B83,100)),0)</f>
        <v>5.277632904547907</v>
      </c>
      <c r="E85" s="25">
        <f>hk*MIN(B84,100)^e</f>
        <v>78.78336085980983</v>
      </c>
      <c r="F85" s="25">
        <f>E85-E84</f>
        <v>0.982624568405214</v>
      </c>
      <c r="G85" s="24">
        <f ca="1">IF(RAND()&lt;1-(E84/Hmax)^p,1,0)</f>
        <v>0</v>
      </c>
    </row>
    <row r="86" spans="1:7" ht="12.75" customHeight="1">
      <c r="A86" s="24">
        <f>A85+1</f>
        <v>77</v>
      </c>
      <c r="B86" s="25">
        <f>Ct+It</f>
        <v>83.12056500288568</v>
      </c>
      <c r="C86" s="25">
        <f>MAX(Ck+(Tt*cm_opti+(1-Tt)*cm_pess)*(MIN(B85,100)+yKG*F85),Ck)</f>
        <v>79.3067008058919</v>
      </c>
      <c r="D86" s="25">
        <f>MAX(In+i*(MIN(B85,100)-MIN(B84,100)),0)</f>
        <v>3.813864196993798</v>
      </c>
      <c r="E86" s="25">
        <f>hk*MIN(B85,100)^e</f>
        <v>74.62838143519254</v>
      </c>
      <c r="F86" s="25">
        <f>E86-E85</f>
        <v>-4.154979424617295</v>
      </c>
      <c r="G86" s="24">
        <f ca="1">IF(RAND()&lt;1-(E85/Hmax)^p,1,0)</f>
        <v>0</v>
      </c>
    </row>
    <row r="87" spans="1:7" ht="12.75" customHeight="1">
      <c r="A87" s="24">
        <f>A86+1</f>
        <v>78</v>
      </c>
      <c r="B87" s="25">
        <f>Ct+It</f>
        <v>83.13596969353272</v>
      </c>
      <c r="C87" s="25">
        <f>MAX(Ck+(Tt*cm_opti+(1-Tt)*cm_pess)*(MIN(B86,100)+yKG*F86),Ck)</f>
        <v>79.76954712472165</v>
      </c>
      <c r="D87" s="25">
        <f>MAX(In+i*(MIN(B86,100)-MIN(B85,100)),0)</f>
        <v>3.3664225688110605</v>
      </c>
      <c r="E87" s="25">
        <f>hk*MIN(B86,100)^e</f>
        <v>69.09028326398945</v>
      </c>
      <c r="F87" s="25">
        <f>E87-E86</f>
        <v>-5.538098171203089</v>
      </c>
      <c r="G87" s="24">
        <f ca="1">IF(RAND()&lt;1-(E86/Hmax)^p,1,0)</f>
        <v>1</v>
      </c>
    </row>
    <row r="88" spans="1:7" ht="12.75" customHeight="1">
      <c r="A88" s="24">
        <f>A87+1</f>
        <v>79</v>
      </c>
      <c r="B88" s="25">
        <f>Ct+It</f>
        <v>84.49643072344566</v>
      </c>
      <c r="C88" s="25">
        <f>MAX(Ck+(Tt*cm_opti+(1-Tt)*cm_pess)*(MIN(B87,100)+yKG*F87),Ck)</f>
        <v>79.48872837812215</v>
      </c>
      <c r="D88" s="25">
        <f>MAX(In+i*(MIN(B87,100)-MIN(B86,100)),0)</f>
        <v>5.007702345323516</v>
      </c>
      <c r="E88" s="25">
        <f>hk*MIN(B87,100)^e</f>
        <v>69.1158945688399</v>
      </c>
      <c r="F88" s="25">
        <f>E88-E87</f>
        <v>0.025611304850457373</v>
      </c>
      <c r="G88" s="24">
        <f ca="1">IF(RAND()&lt;1-(E87/Hmax)^p,1,0)</f>
        <v>1</v>
      </c>
    </row>
    <row r="89" spans="1:7" s="31" customFormat="1" ht="12.75" customHeight="1">
      <c r="A89" s="31">
        <f>A88+1</f>
        <v>80</v>
      </c>
      <c r="B89" s="32">
        <f>Ct+It</f>
        <v>83.2824973546831</v>
      </c>
      <c r="C89" s="32">
        <f>MAX(Ck+(Tt*cm_opti+(1-Tt)*cm_pess)*(MIN(B88,100)+yKG*F88),Ck)</f>
        <v>77.60226683972662</v>
      </c>
      <c r="D89" s="32">
        <f>MAX(In+i*(MIN(B88,100)-MIN(B87,100)),0)</f>
        <v>5.68023051495647</v>
      </c>
      <c r="E89" s="32">
        <f>hk*MIN(B88,100)^e</f>
        <v>71.39646805002052</v>
      </c>
      <c r="F89" s="32">
        <f>E89-E88</f>
        <v>2.2805734811806104</v>
      </c>
      <c r="G89" s="31">
        <f ca="1">IF(RAND()&lt;1-(E88/Hmax)^p,1,0)</f>
        <v>0</v>
      </c>
    </row>
    <row r="90" spans="1:7" ht="12.75" customHeight="1">
      <c r="A90" s="24">
        <f>A89+1</f>
        <v>81</v>
      </c>
      <c r="B90" s="25">
        <f>Ct+It</f>
        <v>85.66777793185024</v>
      </c>
      <c r="C90" s="25">
        <f>MAX(Ck+(Tt*cm_opti+(1-Tt)*cm_pess)*(MIN(B89,100)+yKG*F89),Ck)</f>
        <v>81.27474461623152</v>
      </c>
      <c r="D90" s="25">
        <f>MAX(In+i*(MIN(B89,100)-MIN(B88,100)),0)</f>
        <v>4.393033315618723</v>
      </c>
      <c r="E90" s="25">
        <f>hk*MIN(B89,100)^e</f>
        <v>69.35974365632798</v>
      </c>
      <c r="F90" s="25">
        <f>E90-E89</f>
        <v>-2.0367243936925377</v>
      </c>
      <c r="G90" s="24">
        <f ca="1">IF(RAND()&lt;1-(E89/Hmax)^p,1,0)</f>
        <v>1</v>
      </c>
    </row>
    <row r="91" spans="1:7" ht="12.75" customHeight="1">
      <c r="A91" s="24">
        <f>A90+1</f>
        <v>82</v>
      </c>
      <c r="B91" s="25">
        <f>Ct+It</f>
        <v>88.57744759699662</v>
      </c>
      <c r="C91" s="25">
        <f>MAX(Ck+(Tt*cm_opti+(1-Tt)*cm_pess)*(MIN(B90,100)+yKG*F90),Ck)</f>
        <v>82.38480730841304</v>
      </c>
      <c r="D91" s="25">
        <f>MAX(In+i*(MIN(B90,100)-MIN(B89,100)),0)</f>
        <v>6.1926402885835685</v>
      </c>
      <c r="E91" s="25">
        <f>hk*MIN(B90,100)^e</f>
        <v>73.38968175780806</v>
      </c>
      <c r="F91" s="25">
        <f>E91-E90</f>
        <v>4.029938101480084</v>
      </c>
      <c r="G91" s="24">
        <f ca="1">IF(RAND()&lt;1-(E90/Hmax)^p,1,0)</f>
        <v>1</v>
      </c>
    </row>
    <row r="92" spans="1:7" ht="12.75" customHeight="1">
      <c r="A92" s="24">
        <f>A91+1</f>
        <v>83</v>
      </c>
      <c r="B92" s="25">
        <f>Ct+It</f>
        <v>92.60202713658484</v>
      </c>
      <c r="C92" s="25">
        <f>MAX(Ck+(Tt*cm_opti+(1-Tt)*cm_pess)*(MIN(B91,100)+yKG*F91),Ck)</f>
        <v>86.14719230401164</v>
      </c>
      <c r="D92" s="25">
        <f>MAX(In+i*(MIN(B91,100)-MIN(B90,100)),0)</f>
        <v>6.454834832573191</v>
      </c>
      <c r="E92" s="25">
        <f>hk*MIN(B91,100)^e</f>
        <v>78.45964222798682</v>
      </c>
      <c r="F92" s="25">
        <f>E92-E91</f>
        <v>5.069960470178756</v>
      </c>
      <c r="G92" s="24">
        <f ca="1">IF(RAND()&lt;1-(E91/Hmax)^p,1,0)</f>
        <v>1</v>
      </c>
    </row>
    <row r="93" spans="1:7" ht="12.75" customHeight="1">
      <c r="A93" s="24">
        <f>A92+1</f>
        <v>84</v>
      </c>
      <c r="B93" s="25">
        <f>Ct+It</f>
        <v>92.10790357309774</v>
      </c>
      <c r="C93" s="25">
        <f>MAX(Ck+(Tt*cm_opti+(1-Tt)*cm_pess)*(MIN(B92,100)+yKG*F92),Ck)</f>
        <v>85.09561380330364</v>
      </c>
      <c r="D93" s="25">
        <f>MAX(In+i*(MIN(B92,100)-MIN(B91,100)),0)</f>
        <v>7.0122897697941085</v>
      </c>
      <c r="E93" s="25">
        <f>hk*MIN(B92,100)^e</f>
        <v>85.75135429804796</v>
      </c>
      <c r="F93" s="25">
        <f>E93-E92</f>
        <v>7.291712070061138</v>
      </c>
      <c r="G93" s="24">
        <f ca="1">IF(RAND()&lt;1-(E92/Hmax)^p,1,0)</f>
        <v>0</v>
      </c>
    </row>
    <row r="94" spans="1:7" ht="12.75" customHeight="1">
      <c r="A94" s="24">
        <f>A93+1</f>
        <v>85</v>
      </c>
      <c r="B94" s="25">
        <f>Ct+It</f>
        <v>89.89760349074689</v>
      </c>
      <c r="C94" s="25">
        <f>MAX(Ck+(Tt*cm_opti+(1-Tt)*cm_pess)*(MIN(B93,100)+yKG*F93),Ck)</f>
        <v>85.14466527249043</v>
      </c>
      <c r="D94" s="25">
        <f>MAX(In+i*(MIN(B93,100)-MIN(B92,100)),0)</f>
        <v>4.752938218256453</v>
      </c>
      <c r="E94" s="25">
        <f>hk*MIN(B93,100)^e</f>
        <v>84.83865900631072</v>
      </c>
      <c r="F94" s="25">
        <f>E94-E93</f>
        <v>-0.9126952917372364</v>
      </c>
      <c r="G94" s="24">
        <f ca="1">IF(RAND()&lt;1-(E93/Hmax)^p,1,0)</f>
        <v>0</v>
      </c>
    </row>
    <row r="95" spans="1:7" ht="12.75" customHeight="1">
      <c r="A95" s="24">
        <f>A94+1</f>
        <v>86</v>
      </c>
      <c r="B95" s="25">
        <f>Ct+It</f>
        <v>85.63039369307464</v>
      </c>
      <c r="C95" s="25">
        <f>MAX(Ck+(Tt*cm_opti+(1-Tt)*cm_pess)*(MIN(B94,100)+yKG*F94),Ck)</f>
        <v>81.73554373425007</v>
      </c>
      <c r="D95" s="25">
        <f>MAX(In+i*(MIN(B94,100)-MIN(B93,100)),0)</f>
        <v>3.8948499588245724</v>
      </c>
      <c r="E95" s="25">
        <f>hk*MIN(B94,100)^e</f>
        <v>80.81579113379547</v>
      </c>
      <c r="F95" s="25">
        <f>E95-E94</f>
        <v>-4.022867872515249</v>
      </c>
      <c r="G95" s="24">
        <f ca="1">IF(RAND()&lt;1-(E94/Hmax)^p,1,0)</f>
        <v>0</v>
      </c>
    </row>
    <row r="96" spans="1:7" ht="12.75" customHeight="1">
      <c r="A96" s="24">
        <f>A95+1</f>
        <v>87</v>
      </c>
      <c r="B96" s="25">
        <f>Ct+It</f>
        <v>80.56613648112054</v>
      </c>
      <c r="C96" s="25">
        <f>MAX(Ck+(Tt*cm_opti+(1-Tt)*cm_pess)*(MIN(B95,100)+yKG*F95),Ck)</f>
        <v>77.69974137995666</v>
      </c>
      <c r="D96" s="25">
        <f>MAX(In+i*(MIN(B95,100)-MIN(B94,100)),0)</f>
        <v>2.8663951011638744</v>
      </c>
      <c r="E96" s="25">
        <f>hk*MIN(B95,100)^e</f>
        <v>73.32564324030956</v>
      </c>
      <c r="F96" s="25">
        <f>E96-E95</f>
        <v>-7.490147893485911</v>
      </c>
      <c r="G96" s="24">
        <f ca="1">IF(RAND()&lt;1-(E95/Hmax)^p,1,0)</f>
        <v>0</v>
      </c>
    </row>
    <row r="97" spans="1:7" ht="12.75" customHeight="1">
      <c r="A97" s="24">
        <f>A96+1</f>
        <v>88</v>
      </c>
      <c r="B97" s="25">
        <f>Ct+It</f>
        <v>79.35743097560965</v>
      </c>
      <c r="C97" s="25">
        <f>MAX(Ck+(Tt*cm_opti+(1-Tt)*cm_pess)*(MIN(B96,100)+yKG*F96),Ck)</f>
        <v>76.8895595815867</v>
      </c>
      <c r="D97" s="25">
        <f>MAX(In+i*(MIN(B96,100)-MIN(B95,100)),0)</f>
        <v>2.46787139402295</v>
      </c>
      <c r="E97" s="25">
        <f>hk*MIN(B96,100)^e</f>
        <v>64.90902347494541</v>
      </c>
      <c r="F97" s="25">
        <f>E97-E96</f>
        <v>-8.416619765364146</v>
      </c>
      <c r="G97" s="24">
        <f ca="1">IF(RAND()&lt;1-(E96/Hmax)^p,1,0)</f>
        <v>1</v>
      </c>
    </row>
    <row r="98" spans="1:7" ht="12.75" customHeight="1">
      <c r="A98" s="24">
        <f>A97+1</f>
        <v>89</v>
      </c>
      <c r="B98" s="25">
        <f>Ct+It</f>
        <v>80.06093187637288</v>
      </c>
      <c r="C98" s="25">
        <f>MAX(Ck+(Tt*cm_opti+(1-Tt)*cm_pess)*(MIN(B97,100)+yKG*F97),Ck)</f>
        <v>75.66528462912832</v>
      </c>
      <c r="D98" s="25">
        <f>MAX(In+i*(MIN(B97,100)-MIN(B96,100)),0)</f>
        <v>4.395647247244554</v>
      </c>
      <c r="E98" s="25">
        <f>hk*MIN(B97,100)^e</f>
        <v>62.97601851048649</v>
      </c>
      <c r="F98" s="25">
        <f>E98-E97</f>
        <v>-1.9330049644589238</v>
      </c>
      <c r="G98" s="24">
        <f ca="1">IF(RAND()&lt;1-(E97/Hmax)^p,1,0)</f>
        <v>1</v>
      </c>
    </row>
    <row r="99" spans="1:7" s="31" customFormat="1" ht="12.75" customHeight="1">
      <c r="A99" s="31">
        <f>A98+1</f>
        <v>90</v>
      </c>
      <c r="B99" s="32">
        <f>Ct+It</f>
        <v>82.99277899035104</v>
      </c>
      <c r="C99" s="32">
        <f>MAX(Ck+(Tt*cm_opti+(1-Tt)*cm_pess)*(MIN(B98,100)+yKG*F98),Ck)</f>
        <v>77.64102853996943</v>
      </c>
      <c r="D99" s="32">
        <f>MAX(In+i*(MIN(B98,100)-MIN(B97,100)),0)</f>
        <v>5.351750450381616</v>
      </c>
      <c r="E99" s="32">
        <f>hk*MIN(B98,100)^e</f>
        <v>64.09752812913219</v>
      </c>
      <c r="F99" s="32">
        <f>E99-E98</f>
        <v>1.121509618645696</v>
      </c>
      <c r="G99" s="31">
        <f ca="1">IF(RAND()&lt;1-(E98/Hmax)^p,1,0)</f>
        <v>1</v>
      </c>
    </row>
    <row r="100" spans="1:7" ht="12.75" customHeight="1">
      <c r="A100" s="24">
        <f>A99+1</f>
        <v>91</v>
      </c>
      <c r="B100" s="25">
        <f>Ct+It</f>
        <v>87.24810649274967</v>
      </c>
      <c r="C100" s="25">
        <f>MAX(Ck+(Tt*cm_opti+(1-Tt)*cm_pess)*(MIN(B99,100)+yKG*F99),Ck)</f>
        <v>80.78218293576059</v>
      </c>
      <c r="D100" s="25">
        <f>MAX(In+i*(MIN(B99,100)-MIN(B98,100)),0)</f>
        <v>6.4659235569890825</v>
      </c>
      <c r="E100" s="25">
        <f>hk*MIN(B99,100)^e</f>
        <v>68.87801364541254</v>
      </c>
      <c r="F100" s="25">
        <f>E100-E99</f>
        <v>4.780485516280351</v>
      </c>
      <c r="G100" s="24">
        <f ca="1">IF(RAND()&lt;1-(E99/Hmax)^p,1,0)</f>
        <v>1</v>
      </c>
    </row>
    <row r="101" spans="1:7" ht="12.75" customHeight="1">
      <c r="A101" s="24">
        <f>A100+1</f>
        <v>92</v>
      </c>
      <c r="B101" s="25">
        <f>Ct+It</f>
        <v>87.88224604865513</v>
      </c>
      <c r="C101" s="25">
        <f>MAX(Ck+(Tt*cm_opti+(1-Tt)*cm_pess)*(MIN(B100,100)+yKG*F100),Ck)</f>
        <v>80.75458229745581</v>
      </c>
      <c r="D101" s="25">
        <f>MAX(In+i*(MIN(B100,100)-MIN(B99,100)),0)</f>
        <v>7.127663751199314</v>
      </c>
      <c r="E101" s="25">
        <f>hk*MIN(B100,100)^e</f>
        <v>76.12232086570187</v>
      </c>
      <c r="F101" s="25">
        <f>E101-E100</f>
        <v>7.244307220289329</v>
      </c>
      <c r="G101" s="24">
        <f ca="1">IF(RAND()&lt;1-(E100/Hmax)^p,1,0)</f>
        <v>0</v>
      </c>
    </row>
    <row r="102" spans="1:7" ht="12.75" customHeight="1">
      <c r="A102" s="24">
        <f>A101+1</f>
        <v>93</v>
      </c>
      <c r="B102" s="25">
        <f>Ct+It</f>
        <v>87.0717280609347</v>
      </c>
      <c r="C102" s="25">
        <f>MAX(Ck+(Tt*cm_opti+(1-Tt)*cm_pess)*(MIN(B101,100)+yKG*F101),Ck)</f>
        <v>81.75465828298198</v>
      </c>
      <c r="D102" s="25">
        <f>MAX(In+i*(MIN(B101,100)-MIN(B100,100)),0)</f>
        <v>5.317069777952732</v>
      </c>
      <c r="E102" s="25">
        <f>hk*MIN(B101,100)^e</f>
        <v>77.2328917055636</v>
      </c>
      <c r="F102" s="25">
        <f>E102-E101</f>
        <v>1.1105708398617367</v>
      </c>
      <c r="G102" s="24">
        <f ca="1">IF(RAND()&lt;1-(E101/Hmax)^p,1,0)</f>
        <v>0</v>
      </c>
    </row>
    <row r="103" spans="1:7" ht="12.75" customHeight="1">
      <c r="A103" s="24">
        <f>A102+1</f>
        <v>94</v>
      </c>
      <c r="B103" s="25">
        <f>Ct+It</f>
        <v>88.8417061614049</v>
      </c>
      <c r="C103" s="25">
        <f>MAX(Ck+(Tt*cm_opti+(1-Tt)*cm_pess)*(MIN(B102,100)+yKG*F102),Ck)</f>
        <v>84.24696515526512</v>
      </c>
      <c r="D103" s="25">
        <f>MAX(In+i*(MIN(B102,100)-MIN(B101,100)),0)</f>
        <v>4.594741006139785</v>
      </c>
      <c r="E103" s="25">
        <f>hk*MIN(B102,100)^e</f>
        <v>75.81485827517363</v>
      </c>
      <c r="F103" s="25">
        <f>E103-E102</f>
        <v>-1.4180334303899684</v>
      </c>
      <c r="G103" s="24">
        <f ca="1">IF(RAND()&lt;1-(E102/Hmax)^p,1,0)</f>
        <v>1</v>
      </c>
    </row>
    <row r="104" spans="1:7" ht="12.75" customHeight="1">
      <c r="A104" s="24">
        <f>A103+1</f>
        <v>95</v>
      </c>
      <c r="B104" s="25">
        <f>Ct+It</f>
        <v>86.67474729328103</v>
      </c>
      <c r="C104" s="25">
        <f>MAX(Ck+(Tt*cm_opti+(1-Tt)*cm_pess)*(MIN(B103,100)+yKG*F103),Ck)</f>
        <v>80.78975824304592</v>
      </c>
      <c r="D104" s="25">
        <f>MAX(In+i*(MIN(B103,100)-MIN(B102,100)),0)</f>
        <v>5.884989050235099</v>
      </c>
      <c r="E104" s="25">
        <f>hk*MIN(B103,100)^e</f>
        <v>78.92848753669409</v>
      </c>
      <c r="F104" s="25">
        <f>E104-E103</f>
        <v>3.113629261520458</v>
      </c>
      <c r="G104" s="24">
        <f ca="1">IF(RAND()&lt;1-(E103/Hmax)^p,1,0)</f>
        <v>0</v>
      </c>
    </row>
    <row r="105" spans="1:7" ht="12.75" customHeight="1">
      <c r="A105" s="24">
        <f>A104+1</f>
        <v>96</v>
      </c>
      <c r="B105" s="25">
        <f>Ct+It</f>
        <v>88.25170198330005</v>
      </c>
      <c r="C105" s="25">
        <f>MAX(Ck+(Tt*cm_opti+(1-Tt)*cm_pess)*(MIN(B104,100)+yKG*F104),Ck)</f>
        <v>84.33518141736198</v>
      </c>
      <c r="D105" s="25">
        <f>MAX(In+i*(MIN(B104,100)-MIN(B103,100)),0)</f>
        <v>3.9165205659380646</v>
      </c>
      <c r="E105" s="25">
        <f>hk*MIN(B104,100)^e</f>
        <v>75.12511818354128</v>
      </c>
      <c r="F105" s="25">
        <f>E105-E104</f>
        <v>-3.803369353152817</v>
      </c>
      <c r="G105" s="24">
        <f ca="1">IF(RAND()&lt;1-(E104/Hmax)^p,1,0)</f>
        <v>1</v>
      </c>
    </row>
    <row r="106" spans="1:7" ht="12.75" customHeight="1">
      <c r="A106" s="24">
        <f>A105+1</f>
        <v>97</v>
      </c>
      <c r="B106" s="25">
        <f>Ct+It</f>
        <v>89.99420804326958</v>
      </c>
      <c r="C106" s="25">
        <f>MAX(Ck+(Tt*cm_opti+(1-Tt)*cm_pess)*(MIN(B105,100)+yKG*F105),Ck)</f>
        <v>84.20573069826007</v>
      </c>
      <c r="D106" s="25">
        <f>MAX(In+i*(MIN(B105,100)-MIN(B104,100)),0)</f>
        <v>5.788477345009511</v>
      </c>
      <c r="E106" s="25">
        <f>hk*MIN(B105,100)^e</f>
        <v>77.88362902949207</v>
      </c>
      <c r="F106" s="25">
        <f>E106-E105</f>
        <v>2.758510845950795</v>
      </c>
      <c r="G106" s="24">
        <f ca="1">IF(RAND()&lt;1-(E105/Hmax)^p,1,0)</f>
        <v>1</v>
      </c>
    </row>
    <row r="107" spans="1:7" ht="12.75" customHeight="1">
      <c r="A107" s="24">
        <f>A106+1</f>
        <v>98</v>
      </c>
      <c r="B107" s="25">
        <f>Ct+It</f>
        <v>92.95251342152847</v>
      </c>
      <c r="C107" s="25">
        <f>MAX(Ck+(Tt*cm_opti+(1-Tt)*cm_pess)*(MIN(B106,100)+yKG*F106),Ck)</f>
        <v>87.0812603915437</v>
      </c>
      <c r="D107" s="25">
        <f>MAX(In+i*(MIN(B106,100)-MIN(B105,100)),0)</f>
        <v>5.871253029984764</v>
      </c>
      <c r="E107" s="25">
        <f>hk*MIN(B106,100)^e</f>
        <v>80.98957481335287</v>
      </c>
      <c r="F107" s="25">
        <f>E107-E106</f>
        <v>3.105945783860804</v>
      </c>
      <c r="G107" s="24">
        <f ca="1">IF(RAND()&lt;1-(E106/Hmax)^p,1,0)</f>
        <v>1</v>
      </c>
    </row>
    <row r="108" spans="1:7" ht="12.75" customHeight="1">
      <c r="A108" s="24">
        <f>A107+1</f>
        <v>99</v>
      </c>
      <c r="B108" s="25">
        <f>Ct+It</f>
        <v>91.46235258312439</v>
      </c>
      <c r="C108" s="25">
        <f>MAX(Ck+(Tt*cm_opti+(1-Tt)*cm_pess)*(MIN(B107,100)+yKG*F107),Ck)</f>
        <v>84.98319989399494</v>
      </c>
      <c r="D108" s="25">
        <f>MAX(In+i*(MIN(B107,100)-MIN(B106,100)),0)</f>
        <v>6.479152689129442</v>
      </c>
      <c r="E108" s="25">
        <f>hk*MIN(B107,100)^e</f>
        <v>86.4016975137943</v>
      </c>
      <c r="F108" s="25">
        <f>E108-E107</f>
        <v>5.412122700441429</v>
      </c>
      <c r="G108" s="24">
        <f ca="1">IF(RAND()&lt;1-(E107/Hmax)^p,1,0)</f>
        <v>0</v>
      </c>
    </row>
    <row r="109" spans="1:7" s="31" customFormat="1" ht="12.75" customHeight="1">
      <c r="A109" s="31">
        <f>A108+1</f>
        <v>100</v>
      </c>
      <c r="B109" s="32">
        <f>Ct+It</f>
        <v>93.14799535029749</v>
      </c>
      <c r="C109" s="32">
        <f>MAX(Ck+(Tt*cm_opti+(1-Tt)*cm_pess)*(MIN(B108,100)+yKG*F108),Ck)</f>
        <v>88.89307576949953</v>
      </c>
      <c r="D109" s="32">
        <f>MAX(In+i*(MIN(B108,100)-MIN(B107,100)),0)</f>
        <v>4.25491958079796</v>
      </c>
      <c r="E109" s="32">
        <f>hk*MIN(B108,100)^e</f>
        <v>83.6536194003976</v>
      </c>
      <c r="F109" s="32">
        <f>E109-E108</f>
        <v>-2.7480781133967014</v>
      </c>
      <c r="G109" s="31">
        <f ca="1">IF(RAND()&lt;1-(E108/Hmax)^p,1,0)</f>
        <v>1</v>
      </c>
    </row>
    <row r="110" spans="1:7" ht="12.75" customHeight="1">
      <c r="A110" s="24">
        <f>A109+1</f>
        <v>101</v>
      </c>
      <c r="B110" s="25">
        <f>Ct+It</f>
        <v>94.43465083224262</v>
      </c>
      <c r="C110" s="25">
        <f>MAX(Ck+(Tt*cm_opti+(1-Tt)*cm_pess)*(MIN(B109,100)+yKG*F109),Ck)</f>
        <v>88.59182944865607</v>
      </c>
      <c r="D110" s="25">
        <f>MAX(In+i*(MIN(B109,100)-MIN(B108,100)),0)</f>
        <v>5.8428213835865535</v>
      </c>
      <c r="E110" s="25">
        <f>hk*MIN(B109,100)^e</f>
        <v>86.76549037779043</v>
      </c>
      <c r="F110" s="25">
        <f>E110-E109</f>
        <v>3.111870977392826</v>
      </c>
      <c r="G110" s="24">
        <f ca="1">IF(RAND()&lt;1-(E109/Hmax)^p,1,0)</f>
        <v>1</v>
      </c>
    </row>
    <row r="111" spans="1:7" ht="12.75" customHeight="1">
      <c r="A111" s="24">
        <f>A110+1</f>
        <v>102</v>
      </c>
      <c r="B111" s="25">
        <f>Ct+It</f>
        <v>91.81342260224523</v>
      </c>
      <c r="C111" s="25">
        <f>MAX(Ck+(Tt*cm_opti+(1-Tt)*cm_pess)*(MIN(B110,100)+yKG*F110),Ck)</f>
        <v>86.17009486127266</v>
      </c>
      <c r="D111" s="25">
        <f>MAX(In+i*(MIN(B110,100)-MIN(B109,100)),0)</f>
        <v>5.643327740972566</v>
      </c>
      <c r="E111" s="25">
        <f>hk*MIN(B110,100)^e</f>
        <v>89.17903277807584</v>
      </c>
      <c r="F111" s="25">
        <f>E111-E110</f>
        <v>2.413542400285408</v>
      </c>
      <c r="G111" s="24">
        <f ca="1">IF(RAND()&lt;1-(E110/Hmax)^p,1,0)</f>
        <v>0</v>
      </c>
    </row>
    <row r="112" spans="1:7" ht="12.75" customHeight="1">
      <c r="A112" s="24">
        <f>A111+1</f>
        <v>103</v>
      </c>
      <c r="B112" s="25">
        <f>Ct+It</f>
        <v>92.24367285697039</v>
      </c>
      <c r="C112" s="25">
        <f>MAX(Ck+(Tt*cm_opti+(1-Tt)*cm_pess)*(MIN(B111,100)+yKG*F111),Ck)</f>
        <v>88.55428697196909</v>
      </c>
      <c r="D112" s="25">
        <f>MAX(In+i*(MIN(B111,100)-MIN(B110,100)),0)</f>
        <v>3.6893858850013004</v>
      </c>
      <c r="E112" s="25">
        <f>hk*MIN(B111,100)^e</f>
        <v>84.29704569938474</v>
      </c>
      <c r="F112" s="25">
        <f>E112-E111</f>
        <v>-4.881987078691097</v>
      </c>
      <c r="G112" s="24">
        <f ca="1">IF(RAND()&lt;1-(E111/Hmax)^p,1,0)</f>
        <v>1</v>
      </c>
    </row>
    <row r="113" spans="1:7" ht="12.75" customHeight="1">
      <c r="A113" s="24">
        <f>A112+1</f>
        <v>104</v>
      </c>
      <c r="B113" s="25">
        <f>Ct+It</f>
        <v>92.58482480156556</v>
      </c>
      <c r="C113" s="25">
        <f>MAX(Ck+(Tt*cm_opti+(1-Tt)*cm_pess)*(MIN(B112,100)+yKG*F112),Ck)</f>
        <v>87.36969967420298</v>
      </c>
      <c r="D113" s="25">
        <f>MAX(In+i*(MIN(B112,100)-MIN(B111,100)),0)</f>
        <v>5.215125127362583</v>
      </c>
      <c r="E113" s="25">
        <f>hk*MIN(B112,100)^e</f>
        <v>85.08895182143777</v>
      </c>
      <c r="F113" s="25">
        <f>E113-E112</f>
        <v>0.7919061220530352</v>
      </c>
      <c r="G113" s="24">
        <f ca="1">IF(RAND()&lt;1-(E112/Hmax)^p,1,0)</f>
        <v>1</v>
      </c>
    </row>
    <row r="114" spans="1:7" ht="12.75" customHeight="1">
      <c r="A114" s="24">
        <f>A113+1</f>
        <v>105</v>
      </c>
      <c r="B114" s="25">
        <f>Ct+It</f>
        <v>94.03595710456457</v>
      </c>
      <c r="C114" s="25">
        <f>MAX(Ck+(Tt*cm_opti+(1-Tt)*cm_pess)*(MIN(B113,100)+yKG*F113),Ck)</f>
        <v>88.86538113226699</v>
      </c>
      <c r="D114" s="25">
        <f>MAX(In+i*(MIN(B113,100)-MIN(B112,100)),0)</f>
        <v>5.170575972297584</v>
      </c>
      <c r="E114" s="25">
        <f>hk*MIN(B113,100)^e</f>
        <v>85.7194978353659</v>
      </c>
      <c r="F114" s="25">
        <f>E114-E113</f>
        <v>0.6305460139281251</v>
      </c>
      <c r="G114" s="24">
        <f ca="1">IF(RAND()&lt;1-(E113/Hmax)^p,1,0)</f>
        <v>1</v>
      </c>
    </row>
    <row r="115" spans="1:7" ht="12.75" customHeight="1">
      <c r="A115" s="24">
        <f>A114+1</f>
        <v>106</v>
      </c>
      <c r="B115" s="25">
        <f>Ct+It</f>
        <v>95.79012071833911</v>
      </c>
      <c r="C115" s="25">
        <f>MAX(Ck+(Tt*cm_opti+(1-Tt)*cm_pess)*(MIN(B114,100)+yKG*F114),Ck)</f>
        <v>90.0645545668396</v>
      </c>
      <c r="D115" s="25">
        <f>MAX(In+i*(MIN(B114,100)-MIN(B113,100)),0)</f>
        <v>5.725566151499507</v>
      </c>
      <c r="E115" s="25">
        <f>hk*MIN(B114,100)^e</f>
        <v>88.42761228571509</v>
      </c>
      <c r="F115" s="25">
        <f>E115-E114</f>
        <v>2.7081144503491856</v>
      </c>
      <c r="G115" s="24">
        <f ca="1">IF(RAND()&lt;1-(E114/Hmax)^p,1,0)</f>
        <v>1</v>
      </c>
    </row>
    <row r="116" spans="1:7" ht="12.75" customHeight="1">
      <c r="A116" s="24">
        <f>A115+1</f>
        <v>107</v>
      </c>
      <c r="B116" s="25">
        <f>Ct+It</f>
        <v>97.87415873817471</v>
      </c>
      <c r="C116" s="25">
        <f>MAX(Ck+(Tt*cm_opti+(1-Tt)*cm_pess)*(MIN(B115,100)+yKG*F115),Ck)</f>
        <v>91.99707693128744</v>
      </c>
      <c r="D116" s="25">
        <f>MAX(In+i*(MIN(B115,100)-MIN(B114,100)),0)</f>
        <v>5.8770818068872686</v>
      </c>
      <c r="E116" s="25">
        <f>hk*MIN(B115,100)^e</f>
        <v>91.7574722723398</v>
      </c>
      <c r="F116" s="25">
        <f>E116-E115</f>
        <v>3.3298599866247116</v>
      </c>
      <c r="G116" s="24">
        <f ca="1">IF(RAND()&lt;1-(E115/Hmax)^p,1,0)</f>
        <v>1</v>
      </c>
    </row>
    <row r="117" spans="1:7" ht="12.75" customHeight="1">
      <c r="A117" s="24">
        <f>A116+1</f>
        <v>108</v>
      </c>
      <c r="B117" s="25">
        <f>Ct+It</f>
        <v>95.00731799778251</v>
      </c>
      <c r="C117" s="25">
        <f>MAX(Ck+(Tt*cm_opti+(1-Tt)*cm_pess)*(MIN(B116,100)+yKG*F116),Ck)</f>
        <v>88.96529898786471</v>
      </c>
      <c r="D117" s="25">
        <f>MAX(In+i*(MIN(B116,100)-MIN(B115,100)),0)</f>
        <v>6.0420190099178015</v>
      </c>
      <c r="E117" s="25">
        <f>hk*MIN(B116,100)^e</f>
        <v>95.79350948705422</v>
      </c>
      <c r="F117" s="25">
        <f>E117-E116</f>
        <v>4.036037214714426</v>
      </c>
      <c r="G117" s="24">
        <f ca="1">IF(RAND()&lt;1-(E116/Hmax)^p,1,0)</f>
        <v>0</v>
      </c>
    </row>
    <row r="118" spans="1:7" ht="12.75" customHeight="1">
      <c r="A118" s="24">
        <f>A117+1</f>
        <v>109</v>
      </c>
      <c r="B118" s="25">
        <f>Ct+It</f>
        <v>90.3796414709728</v>
      </c>
      <c r="C118" s="25">
        <f>MAX(Ck+(Tt*cm_opti+(1-Tt)*cm_pess)*(MIN(B117,100)+yKG*F117),Ck)</f>
        <v>86.8130618411689</v>
      </c>
      <c r="D118" s="25">
        <f>MAX(In+i*(MIN(B117,100)-MIN(B116,100)),0)</f>
        <v>3.566579629803897</v>
      </c>
      <c r="E118" s="25">
        <f>hk*MIN(B117,100)^e</f>
        <v>90.2639047313177</v>
      </c>
      <c r="F118" s="25">
        <f>E118-E117</f>
        <v>-5.529604755736528</v>
      </c>
      <c r="G118" s="24">
        <f ca="1">IF(RAND()&lt;1-(E117/Hmax)^p,1,0)</f>
        <v>0</v>
      </c>
    </row>
    <row r="119" spans="1:7" s="31" customFormat="1" ht="12.75" customHeight="1">
      <c r="A119" s="31">
        <f>A118+1</f>
        <v>110</v>
      </c>
      <c r="B119" s="32">
        <f>Ct+It</f>
        <v>83.88395396222609</v>
      </c>
      <c r="C119" s="32">
        <f>MAX(Ck+(Tt*cm_opti+(1-Tt)*cm_pess)*(MIN(B118,100)+yKG*F118),Ck)</f>
        <v>81.19779222563093</v>
      </c>
      <c r="D119" s="32">
        <f>MAX(In+i*(MIN(B118,100)-MIN(B117,100)),0)</f>
        <v>2.686161736595146</v>
      </c>
      <c r="E119" s="32">
        <f>hk*MIN(B118,100)^e</f>
        <v>81.68479592421586</v>
      </c>
      <c r="F119" s="32">
        <f>E119-E118</f>
        <v>-8.579108807101832</v>
      </c>
      <c r="G119" s="31">
        <f ca="1">IF(RAND()&lt;1-(E118/Hmax)^p,1,0)</f>
        <v>0</v>
      </c>
    </row>
    <row r="120" spans="1:7" ht="12.75" customHeight="1">
      <c r="A120" s="24">
        <f>A119+1</f>
        <v>111</v>
      </c>
      <c r="B120" s="25">
        <f>Ct+It</f>
        <v>77.14349765398714</v>
      </c>
      <c r="C120" s="25">
        <f>MAX(Ck+(Tt*cm_opti+(1-Tt)*cm_pess)*(MIN(B119,100)+yKG*F119),Ck)</f>
        <v>75.3913414083605</v>
      </c>
      <c r="D120" s="25">
        <f>MAX(In+i*(MIN(B119,100)-MIN(B118,100)),0)</f>
        <v>1.7521562456266437</v>
      </c>
      <c r="E120" s="25">
        <f>hk*MIN(B119,100)^e</f>
        <v>70.36517732336866</v>
      </c>
      <c r="F120" s="25">
        <f>E120-E119</f>
        <v>-11.319618600847207</v>
      </c>
      <c r="G120" s="24">
        <f ca="1">IF(RAND()&lt;1-(E119/Hmax)^p,1,0)</f>
        <v>0</v>
      </c>
    </row>
    <row r="121" spans="1:7" ht="12.75" customHeight="1">
      <c r="A121" s="24">
        <f>A120+1</f>
        <v>112</v>
      </c>
      <c r="B121" s="25">
        <f>Ct+It</f>
        <v>74.79632589908957</v>
      </c>
      <c r="C121" s="25">
        <f>MAX(Ck+(Tt*cm_opti+(1-Tt)*cm_pess)*(MIN(B120,100)+yKG*F120),Ck)</f>
        <v>73.16655405320904</v>
      </c>
      <c r="D121" s="25">
        <f>MAX(In+i*(MIN(B120,100)-MIN(B119,100)),0)</f>
        <v>1.6297718458805264</v>
      </c>
      <c r="E121" s="25">
        <f>hk*MIN(B120,100)^e</f>
        <v>59.5111923029072</v>
      </c>
      <c r="F121" s="25">
        <f>E121-E120</f>
        <v>-10.853985020461458</v>
      </c>
      <c r="G121" s="24">
        <f ca="1">IF(RAND()&lt;1-(E120/Hmax)^p,1,0)</f>
        <v>1</v>
      </c>
    </row>
    <row r="122" spans="1:7" ht="12.75" customHeight="1">
      <c r="A122" s="24">
        <f>A121+1</f>
        <v>113</v>
      </c>
      <c r="B122" s="25">
        <f>Ct+It</f>
        <v>75.09681931992928</v>
      </c>
      <c r="C122" s="25">
        <f>MAX(Ck+(Tt*cm_opti+(1-Tt)*cm_pess)*(MIN(B121,100)+yKG*F121),Ck)</f>
        <v>71.27040519737807</v>
      </c>
      <c r="D122" s="25">
        <f>MAX(In+i*(MIN(B121,100)-MIN(B120,100)),0)</f>
        <v>3.8264141225512134</v>
      </c>
      <c r="E122" s="25">
        <f>hk*MIN(B121,100)^e</f>
        <v>55.94490368002817</v>
      </c>
      <c r="F122" s="25">
        <f>E122-E121</f>
        <v>-3.5662886228790285</v>
      </c>
      <c r="G122" s="24">
        <f ca="1">IF(RAND()&lt;1-(E121/Hmax)^p,1,0)</f>
        <v>1</v>
      </c>
    </row>
    <row r="123" spans="1:7" ht="12.75" customHeight="1">
      <c r="A123" s="24">
        <f>A122+1</f>
        <v>114</v>
      </c>
      <c r="B123" s="25">
        <f>Ct+It</f>
        <v>78.22470679999796</v>
      </c>
      <c r="C123" s="25">
        <f>MAX(Ck+(Tt*cm_opti+(1-Tt)*cm_pess)*(MIN(B122,100)+yKG*F122),Ck)</f>
        <v>73.0744600895781</v>
      </c>
      <c r="D123" s="25">
        <f>MAX(In+i*(MIN(B122,100)-MIN(B121,100)),0)</f>
        <v>5.150246710419857</v>
      </c>
      <c r="E123" s="25">
        <f>hk*MIN(B122,100)^e</f>
        <v>56.395322719701035</v>
      </c>
      <c r="F123" s="25">
        <f>E123-E122</f>
        <v>0.450419039672866</v>
      </c>
      <c r="G123" s="24">
        <f ca="1">IF(RAND()&lt;1-(E122/Hmax)^p,1,0)</f>
        <v>1</v>
      </c>
    </row>
    <row r="124" spans="1:7" ht="12.75" customHeight="1">
      <c r="A124" s="24">
        <f>A123+1</f>
        <v>115</v>
      </c>
      <c r="B124" s="25">
        <f>Ct+It</f>
        <v>83.15065856596308</v>
      </c>
      <c r="C124" s="25">
        <f>MAX(Ck+(Tt*cm_opti+(1-Tt)*cm_pess)*(MIN(B123,100)+yKG*F123),Ck)</f>
        <v>76.58671482592875</v>
      </c>
      <c r="D124" s="25">
        <f>MAX(In+i*(MIN(B123,100)-MIN(B122,100)),0)</f>
        <v>6.56394374003434</v>
      </c>
      <c r="E124" s="25">
        <f>hk*MIN(B123,100)^e</f>
        <v>61.19104753945647</v>
      </c>
      <c r="F124" s="25">
        <f>E124-E123</f>
        <v>4.795724819755435</v>
      </c>
      <c r="G124" s="24">
        <f ca="1">IF(RAND()&lt;1-(E123/Hmax)^p,1,0)</f>
        <v>1</v>
      </c>
    </row>
    <row r="125" spans="1:7" ht="12.75" customHeight="1">
      <c r="A125" s="24">
        <f>A124+1</f>
        <v>116</v>
      </c>
      <c r="B125" s="25">
        <f>Ct+It</f>
        <v>89.1601271882492</v>
      </c>
      <c r="C125" s="25">
        <f>MAX(Ck+(Tt*cm_opti+(1-Tt)*cm_pess)*(MIN(B124,100)+yKG*F124),Ck)</f>
        <v>81.69715130526664</v>
      </c>
      <c r="D125" s="25">
        <f>MAX(In+i*(MIN(B124,100)-MIN(B123,100)),0)</f>
        <v>7.462975882982562</v>
      </c>
      <c r="E125" s="25">
        <f>hk*MIN(B124,100)^e</f>
        <v>69.1403201995337</v>
      </c>
      <c r="F125" s="25">
        <f>E125-E124</f>
        <v>7.949272660077234</v>
      </c>
      <c r="G125" s="24">
        <f ca="1">IF(RAND()&lt;1-(E124/Hmax)^p,1,0)</f>
        <v>1</v>
      </c>
    </row>
    <row r="126" spans="1:7" ht="12.75" customHeight="1">
      <c r="A126" s="24">
        <f>A125+1</f>
        <v>117</v>
      </c>
      <c r="B126" s="25">
        <f>Ct+It</f>
        <v>95.48006286142129</v>
      </c>
      <c r="C126" s="25">
        <f>MAX(Ck+(Tt*cm_opti+(1-Tt)*cm_pess)*(MIN(B125,100)+yKG*F125),Ck)</f>
        <v>87.47532855027823</v>
      </c>
      <c r="D126" s="25">
        <f>MAX(In+i*(MIN(B125,100)-MIN(B124,100)),0)</f>
        <v>8.00473431114306</v>
      </c>
      <c r="E126" s="25">
        <f>hk*MIN(B125,100)^e</f>
        <v>79.49528280224774</v>
      </c>
      <c r="F126" s="25">
        <f>E126-E125</f>
        <v>10.35496260271404</v>
      </c>
      <c r="G126" s="24">
        <f ca="1">IF(RAND()&lt;1-(E125/Hmax)^p,1,0)</f>
        <v>1</v>
      </c>
    </row>
    <row r="127" spans="1:7" ht="12.75" customHeight="1">
      <c r="A127" s="24">
        <f>A126+1</f>
        <v>118</v>
      </c>
      <c r="B127" s="25">
        <f>Ct+It</f>
        <v>101.51845082187089</v>
      </c>
      <c r="C127" s="25">
        <f>MAX(Ck+(Tt*cm_opti+(1-Tt)*cm_pess)*(MIN(B126,100)+yKG*F126),Ck)</f>
        <v>93.35848298528484</v>
      </c>
      <c r="D127" s="25">
        <f>MAX(In+i*(MIN(B126,100)-MIN(B125,100)),0)</f>
        <v>8.159967836586041</v>
      </c>
      <c r="E127" s="25">
        <f>hk*MIN(B126,100)^e</f>
        <v>91.16442404020961</v>
      </c>
      <c r="F127" s="25">
        <f>E127-E126</f>
        <v>11.669141237961867</v>
      </c>
      <c r="G127" s="24">
        <f ca="1">IF(RAND()&lt;1-(E126/Hmax)^p,1,0)</f>
        <v>1</v>
      </c>
    </row>
    <row r="128" spans="1:7" ht="12.75" customHeight="1">
      <c r="A128" s="24">
        <f>A127+1</f>
        <v>119</v>
      </c>
      <c r="B128" s="25">
        <f>Ct+It</f>
        <v>99.59379681688173</v>
      </c>
      <c r="C128" s="25">
        <f>MAX(Ck+(Tt*cm_opti+(1-Tt)*cm_pess)*(MIN(B127,100)+yKG*F127),Ck)</f>
        <v>92.33382824759238</v>
      </c>
      <c r="D128" s="25">
        <f>MAX(In+i*(MIN(B127,100)-MIN(B126,100)),0)</f>
        <v>7.259968569289356</v>
      </c>
      <c r="E128" s="25">
        <f>hk*MIN(B127,100)^e</f>
        <v>100</v>
      </c>
      <c r="F128" s="25">
        <f>E128-E127</f>
        <v>8.83557595979039</v>
      </c>
      <c r="G128" s="24">
        <f ca="1">IF(RAND()&lt;1-(E127/Hmax)^p,1,0)</f>
        <v>0</v>
      </c>
    </row>
    <row r="129" spans="1:7" s="31" customFormat="1" ht="12.75" customHeight="1">
      <c r="A129" s="31">
        <f>A128+1</f>
        <v>120</v>
      </c>
      <c r="B129" s="32">
        <f>Ct+It</f>
        <v>96.23905105390433</v>
      </c>
      <c r="C129" s="32">
        <f>MAX(Ck+(Tt*cm_opti+(1-Tt)*cm_pess)*(MIN(B128,100)+yKG*F128),Ck)</f>
        <v>91.44215264546347</v>
      </c>
      <c r="D129" s="32">
        <f>MAX(In+i*(MIN(B128,100)-MIN(B127,100)),0)</f>
        <v>4.7968984084408675</v>
      </c>
      <c r="E129" s="32">
        <f>hk*MIN(B128,100)^e</f>
        <v>99.18924364402324</v>
      </c>
      <c r="F129" s="32">
        <f>E129-E128</f>
        <v>-0.8107563559767641</v>
      </c>
      <c r="G129" s="31">
        <f ca="1">IF(RAND()&lt;1-(E128/Hmax)^p,1,0)</f>
        <v>0</v>
      </c>
    </row>
    <row r="130" spans="1:7" ht="12.75" customHeight="1">
      <c r="A130" s="24">
        <f>A129+1</f>
        <v>121</v>
      </c>
      <c r="B130" s="25">
        <f>Ct+It</f>
        <v>90.15171669043943</v>
      </c>
      <c r="C130" s="25">
        <f>MAX(Ck+(Tt*cm_opti+(1-Tt)*cm_pess)*(MIN(B129,100)+yKG*F129),Ck)</f>
        <v>86.82908957192812</v>
      </c>
      <c r="D130" s="25">
        <f>MAX(In+i*(MIN(B129,100)-MIN(B128,100)),0)</f>
        <v>3.322627118511299</v>
      </c>
      <c r="E130" s="25">
        <f>hk*MIN(B129,100)^e</f>
        <v>92.61954947756006</v>
      </c>
      <c r="F130" s="25">
        <f>E130-E129</f>
        <v>-6.569694166463179</v>
      </c>
      <c r="G130" s="24">
        <f ca="1">IF(RAND()&lt;1-(E129/Hmax)^p,1,0)</f>
        <v>0</v>
      </c>
    </row>
    <row r="131" spans="1:7" ht="12.75" customHeight="1">
      <c r="A131" s="24">
        <f>A130+1</f>
        <v>122</v>
      </c>
      <c r="B131" s="25">
        <f>Ct+It</f>
        <v>87.18923199476762</v>
      </c>
      <c r="C131" s="25">
        <f>MAX(Ck+(Tt*cm_opti+(1-Tt)*cm_pess)*(MIN(B130,100)+yKG*F130),Ck)</f>
        <v>85.23289917650008</v>
      </c>
      <c r="D131" s="25">
        <f>MAX(In+i*(MIN(B130,100)-MIN(B129,100)),0)</f>
        <v>1.9563328182675477</v>
      </c>
      <c r="E131" s="25">
        <f>hk*MIN(B130,100)^e</f>
        <v>81.27332022233256</v>
      </c>
      <c r="F131" s="25">
        <f>E131-E130</f>
        <v>-11.346229255227499</v>
      </c>
      <c r="G131" s="24">
        <f ca="1">IF(RAND()&lt;1-(E130/Hmax)^p,1,0)</f>
        <v>1</v>
      </c>
    </row>
    <row r="132" spans="1:7" ht="12.75" customHeight="1">
      <c r="A132" s="24">
        <f>A131+1</f>
        <v>123</v>
      </c>
      <c r="B132" s="25">
        <f>Ct+It</f>
        <v>85.21853113098074</v>
      </c>
      <c r="C132" s="25">
        <f>MAX(Ck+(Tt*cm_opti+(1-Tt)*cm_pess)*(MIN(B131,100)+yKG*F131),Ck)</f>
        <v>81.69977347881664</v>
      </c>
      <c r="D132" s="25">
        <f>MAX(In+i*(MIN(B131,100)-MIN(B130,100)),0)</f>
        <v>3.5187576521640977</v>
      </c>
      <c r="E132" s="25">
        <f>hk*MIN(B131,100)^e</f>
        <v>76.0196217583741</v>
      </c>
      <c r="F132" s="25">
        <f>E132-E131</f>
        <v>-5.253698463958457</v>
      </c>
      <c r="G132" s="24">
        <f ca="1">IF(RAND()&lt;1-(E131/Hmax)^p,1,0)</f>
        <v>1</v>
      </c>
    </row>
    <row r="133" spans="1:7" ht="12.75" customHeight="1">
      <c r="A133" s="24">
        <f>A132+1</f>
        <v>124</v>
      </c>
      <c r="B133" s="25">
        <f>Ct+It</f>
        <v>85.33399010584901</v>
      </c>
      <c r="C133" s="25">
        <f>MAX(Ck+(Tt*cm_opti+(1-Tt)*cm_pess)*(MIN(B132,100)+yKG*F132),Ck)</f>
        <v>81.31934053774245</v>
      </c>
      <c r="D133" s="25">
        <f>MAX(In+i*(MIN(B132,100)-MIN(B131,100)),0)</f>
        <v>4.014649568106556</v>
      </c>
      <c r="E133" s="25">
        <f>hk*MIN(B132,100)^e</f>
        <v>72.62198048121932</v>
      </c>
      <c r="F133" s="25">
        <f>E133-E132</f>
        <v>-3.3976412771547757</v>
      </c>
      <c r="G133" s="24">
        <f ca="1">IF(RAND()&lt;1-(E132/Hmax)^p,1,0)</f>
        <v>1</v>
      </c>
    </row>
    <row r="134" spans="1:7" ht="12.75" customHeight="1">
      <c r="A134" s="24">
        <f>A133+1</f>
        <v>125</v>
      </c>
      <c r="B134" s="25">
        <f>Ct+It</f>
        <v>86.8696223060104</v>
      </c>
      <c r="C134" s="25">
        <f>MAX(Ck+(Tt*cm_opti+(1-Tt)*cm_pess)*(MIN(B133,100)+yKG*F133),Ck)</f>
        <v>81.81189281857627</v>
      </c>
      <c r="D134" s="25">
        <f>MAX(In+i*(MIN(B133,100)-MIN(B132,100)),0)</f>
        <v>5.057729487434138</v>
      </c>
      <c r="E134" s="25">
        <f>hk*MIN(B133,100)^e</f>
        <v>72.81889867385138</v>
      </c>
      <c r="F134" s="25">
        <f>E134-E133</f>
        <v>0.19691819263205446</v>
      </c>
      <c r="G134" s="24">
        <f ca="1">IF(RAND()&lt;1-(E133/Hmax)^p,1,0)</f>
        <v>1</v>
      </c>
    </row>
    <row r="135" spans="1:7" ht="12.75" customHeight="1">
      <c r="A135" s="24">
        <f>A134+1</f>
        <v>126</v>
      </c>
      <c r="B135" s="25">
        <f>Ct+It</f>
        <v>89.64884017612384</v>
      </c>
      <c r="C135" s="25">
        <f>MAX(Ck+(Tt*cm_opti+(1-Tt)*cm_pess)*(MIN(B134,100)+yKG*F134),Ck)</f>
        <v>83.88102407604315</v>
      </c>
      <c r="D135" s="25">
        <f>MAX(In+i*(MIN(B134,100)-MIN(B133,100)),0)</f>
        <v>5.767816100080694</v>
      </c>
      <c r="E135" s="25">
        <f>hk*MIN(B134,100)^e</f>
        <v>75.463312795889</v>
      </c>
      <c r="F135" s="25">
        <f>E135-E134</f>
        <v>2.6444141220376167</v>
      </c>
      <c r="G135" s="24">
        <f ca="1">IF(RAND()&lt;1-(E134/Hmax)^p,1,0)</f>
        <v>1</v>
      </c>
    </row>
    <row r="136" spans="1:7" ht="12.75" customHeight="1">
      <c r="A136" s="24">
        <f>A135+1</f>
        <v>127</v>
      </c>
      <c r="B136" s="25">
        <f>Ct+It</f>
        <v>93.15306108569499</v>
      </c>
      <c r="C136" s="25">
        <f>MAX(Ck+(Tt*cm_opti+(1-Tt)*cm_pess)*(MIN(B135,100)+yKG*F135),Ck)</f>
        <v>86.76345215063826</v>
      </c>
      <c r="D136" s="25">
        <f>MAX(In+i*(MIN(B135,100)-MIN(B134,100)),0)</f>
        <v>6.389608935056721</v>
      </c>
      <c r="E136" s="25">
        <f>hk*MIN(B135,100)^e</f>
        <v>80.36914544924196</v>
      </c>
      <c r="F136" s="25">
        <f>E136-E135</f>
        <v>4.9058326533529595</v>
      </c>
      <c r="G136" s="24">
        <f ca="1">IF(RAND()&lt;1-(E135/Hmax)^p,1,0)</f>
        <v>1</v>
      </c>
    </row>
    <row r="137" spans="1:7" ht="12.75" customHeight="1">
      <c r="A137" s="24">
        <f>A136+1</f>
        <v>128</v>
      </c>
      <c r="B137" s="25">
        <f>Ct+It</f>
        <v>92.25572585401216</v>
      </c>
      <c r="C137" s="25">
        <f>MAX(Ck+(Tt*cm_opti+(1-Tt)*cm_pess)*(MIN(B136,100)+yKG*F136),Ck)</f>
        <v>85.50361539922658</v>
      </c>
      <c r="D137" s="25">
        <f>MAX(In+i*(MIN(B136,100)-MIN(B135,100)),0)</f>
        <v>6.752110454785573</v>
      </c>
      <c r="E137" s="25">
        <f>hk*MIN(B136,100)^e</f>
        <v>86.77492789635222</v>
      </c>
      <c r="F137" s="25">
        <f>E137-E136</f>
        <v>6.405782447110269</v>
      </c>
      <c r="G137" s="24">
        <f ca="1">IF(RAND()&lt;1-(E136/Hmax)^p,1,0)</f>
        <v>0</v>
      </c>
    </row>
    <row r="138" spans="1:7" ht="12.75" customHeight="1">
      <c r="A138" s="24">
        <f>A137+1</f>
        <v>129</v>
      </c>
      <c r="B138" s="25">
        <f>Ct+It</f>
        <v>94.32992813007985</v>
      </c>
      <c r="C138" s="25">
        <f>MAX(Ck+(Tt*cm_opti+(1-Tt)*cm_pess)*(MIN(B137,100)+yKG*F137),Ck)</f>
        <v>89.77859574592127</v>
      </c>
      <c r="D138" s="25">
        <f>MAX(In+i*(MIN(B137,100)-MIN(B136,100)),0)</f>
        <v>4.551332384158584</v>
      </c>
      <c r="E138" s="25">
        <f>hk*MIN(B137,100)^e</f>
        <v>85.11118952850647</v>
      </c>
      <c r="F138" s="25">
        <f>E138-E137</f>
        <v>-1.6637383678457525</v>
      </c>
      <c r="G138" s="24">
        <f ca="1">IF(RAND()&lt;1-(E137/Hmax)^p,1,0)</f>
        <v>1</v>
      </c>
    </row>
    <row r="139" spans="1:7" s="31" customFormat="1" ht="12.75" customHeight="1">
      <c r="A139" s="31">
        <f>A138+1</f>
        <v>130</v>
      </c>
      <c r="B139" s="32">
        <f>Ct+It</f>
        <v>91.16829596852857</v>
      </c>
      <c r="C139" s="32">
        <f>MAX(Ck+(Tt*cm_opti+(1-Tt)*cm_pess)*(MIN(B138,100)+yKG*F138),Ck)</f>
        <v>85.13119483049472</v>
      </c>
      <c r="D139" s="32">
        <f>MAX(In+i*(MIN(B138,100)-MIN(B137,100)),0)</f>
        <v>6.037101138033847</v>
      </c>
      <c r="E139" s="32">
        <f>hk*MIN(B138,100)^e</f>
        <v>88.9813534102603</v>
      </c>
      <c r="F139" s="32">
        <f>E139-E138</f>
        <v>3.8701638817538253</v>
      </c>
      <c r="G139" s="31">
        <f ca="1">IF(RAND()&lt;1-(E138/Hmax)^p,1,0)</f>
        <v>0</v>
      </c>
    </row>
    <row r="140" spans="1:7" ht="12.75" customHeight="1">
      <c r="A140" s="24">
        <f>A139+1</f>
        <v>131</v>
      </c>
      <c r="B140" s="25">
        <f>Ct+It</f>
        <v>91.73464531734632</v>
      </c>
      <c r="C140" s="25">
        <f>MAX(Ck+(Tt*cm_opti+(1-Tt)*cm_pess)*(MIN(B139,100)+yKG*F139),Ck)</f>
        <v>88.31546139812197</v>
      </c>
      <c r="D140" s="25">
        <f>MAX(In+i*(MIN(B139,100)-MIN(B138,100)),0)</f>
        <v>3.419183919224359</v>
      </c>
      <c r="E140" s="25">
        <f>hk*MIN(B139,100)^e</f>
        <v>83.11658189805223</v>
      </c>
      <c r="F140" s="25">
        <f>E140-E139</f>
        <v>-5.8647715122080655</v>
      </c>
      <c r="G140" s="24">
        <f ca="1">IF(RAND()&lt;1-(E139/Hmax)^p,1,0)</f>
        <v>1</v>
      </c>
    </row>
    <row r="141" spans="1:7" ht="12.75" customHeight="1">
      <c r="A141" s="24">
        <f>A140+1</f>
        <v>132</v>
      </c>
      <c r="B141" s="25">
        <f>Ct+It</f>
        <v>87.49793662584432</v>
      </c>
      <c r="C141" s="25">
        <f>MAX(Ck+(Tt*cm_opti+(1-Tt)*cm_pess)*(MIN(B140,100)+yKG*F140),Ck)</f>
        <v>82.21476195143545</v>
      </c>
      <c r="D141" s="25">
        <f>MAX(In+i*(MIN(B140,100)-MIN(B139,100)),0)</f>
        <v>5.283174674408876</v>
      </c>
      <c r="E141" s="25">
        <f>hk*MIN(B140,100)^e</f>
        <v>84.1524515149933</v>
      </c>
      <c r="F141" s="25">
        <f>E141-E140</f>
        <v>1.0358696169410706</v>
      </c>
      <c r="G141" s="24">
        <f ca="1">IF(RAND()&lt;1-(E140/Hmax)^p,1,0)</f>
        <v>0</v>
      </c>
    </row>
    <row r="142" spans="1:7" ht="12.75" customHeight="1">
      <c r="A142" s="24">
        <f>A141+1</f>
        <v>133</v>
      </c>
      <c r="B142" s="25">
        <f>Ct+It</f>
        <v>83.08716887831267</v>
      </c>
      <c r="C142" s="25">
        <f>MAX(Ck+(Tt*cm_opti+(1-Tt)*cm_pess)*(MIN(B141,100)+yKG*F141),Ck)</f>
        <v>80.20552322406367</v>
      </c>
      <c r="D142" s="25">
        <f>MAX(In+i*(MIN(B141,100)-MIN(B140,100)),0)</f>
        <v>2.8816456542489988</v>
      </c>
      <c r="E142" s="25">
        <f>hk*MIN(B141,100)^e</f>
        <v>76.5588891378027</v>
      </c>
      <c r="F142" s="25">
        <f>E142-E141</f>
        <v>-7.593562377190608</v>
      </c>
      <c r="G142" s="24">
        <f ca="1">IF(RAND()&lt;1-(E141/Hmax)^p,1,0)</f>
        <v>0</v>
      </c>
    </row>
    <row r="143" spans="1:7" ht="12.75" customHeight="1">
      <c r="A143" s="24">
        <f>A142+1</f>
        <v>134</v>
      </c>
      <c r="B143" s="25">
        <f>Ct+It</f>
        <v>77.74563875344619</v>
      </c>
      <c r="C143" s="25">
        <f>MAX(Ck+(Tt*cm_opti+(1-Tt)*cm_pess)*(MIN(B142,100)+yKG*F142),Ck)</f>
        <v>74.95102262721201</v>
      </c>
      <c r="D143" s="25">
        <f>MAX(In+i*(MIN(B142,100)-MIN(B141,100)),0)</f>
        <v>2.7946161262341747</v>
      </c>
      <c r="E143" s="25">
        <f>hk*MIN(B142,100)^e</f>
        <v>69.0347763221325</v>
      </c>
      <c r="F143" s="25">
        <f>E143-E142</f>
        <v>-7.524112815670193</v>
      </c>
      <c r="G143" s="24">
        <f ca="1">IF(RAND()&lt;1-(E142/Hmax)^p,1,0)</f>
        <v>0</v>
      </c>
    </row>
    <row r="144" spans="1:7" ht="12.75" customHeight="1">
      <c r="A144" s="24">
        <f>A143+1</f>
        <v>135</v>
      </c>
      <c r="B144" s="25">
        <f>Ct+It</f>
        <v>73.02092337718966</v>
      </c>
      <c r="C144" s="25">
        <f>MAX(Ck+(Tt*cm_opti+(1-Tt)*cm_pess)*(MIN(B143,100)+yKG*F143),Ck)</f>
        <v>70.69168843962291</v>
      </c>
      <c r="D144" s="25">
        <f>MAX(In+i*(MIN(B143,100)-MIN(B142,100)),0)</f>
        <v>2.32923493756676</v>
      </c>
      <c r="E144" s="25">
        <f>hk*MIN(B143,100)^e</f>
        <v>60.443843451813535</v>
      </c>
      <c r="F144" s="25">
        <f>E144-E143</f>
        <v>-8.590932870318966</v>
      </c>
      <c r="G144" s="24">
        <f ca="1">IF(RAND()&lt;1-(E143/Hmax)^p,1,0)</f>
        <v>0</v>
      </c>
    </row>
    <row r="145" spans="1:7" ht="12.75" customHeight="1">
      <c r="A145" s="24">
        <f>A144+1</f>
        <v>136</v>
      </c>
      <c r="B145" s="25">
        <f>Ct+It</f>
        <v>72.87985394754017</v>
      </c>
      <c r="C145" s="25">
        <f>MAX(Ck+(Tt*cm_opti+(1-Tt)*cm_pess)*(MIN(B144,100)+yKG*F144),Ck)</f>
        <v>70.24221163566844</v>
      </c>
      <c r="D145" s="25">
        <f>MAX(In+i*(MIN(B144,100)-MIN(B143,100)),0)</f>
        <v>2.637642311871737</v>
      </c>
      <c r="E145" s="25">
        <f>hk*MIN(B144,100)^e</f>
        <v>53.32055250857404</v>
      </c>
      <c r="F145" s="25">
        <f>E145-E144</f>
        <v>-7.123290943239496</v>
      </c>
      <c r="G145" s="24">
        <f ca="1">IF(RAND()&lt;1-(E144/Hmax)^p,1,0)</f>
        <v>1</v>
      </c>
    </row>
    <row r="146" spans="1:7" ht="12.75" customHeight="1">
      <c r="A146" s="24">
        <f>A145+1</f>
        <v>137</v>
      </c>
      <c r="B146" s="25">
        <f>Ct+It</f>
        <v>75.36364181514601</v>
      </c>
      <c r="C146" s="25">
        <f>MAX(Ck+(Tt*cm_opti+(1-Tt)*cm_pess)*(MIN(B145,100)+yKG*F145),Ck)</f>
        <v>70.43417652997076</v>
      </c>
      <c r="D146" s="25">
        <f>MAX(In+i*(MIN(B145,100)-MIN(B144,100)),0)</f>
        <v>4.9294652851752545</v>
      </c>
      <c r="E146" s="25">
        <f>hk*MIN(B145,100)^e</f>
        <v>53.114731114147865</v>
      </c>
      <c r="F146" s="25">
        <f>E146-E145</f>
        <v>-0.20582139442617375</v>
      </c>
      <c r="G146" s="24">
        <f ca="1">IF(RAND()&lt;1-(E145/Hmax)^p,1,0)</f>
        <v>1</v>
      </c>
    </row>
    <row r="147" spans="1:7" ht="12.75" customHeight="1">
      <c r="A147" s="24">
        <f>A146+1</f>
        <v>138</v>
      </c>
      <c r="B147" s="25">
        <f>Ct+It</f>
        <v>80.25725243036146</v>
      </c>
      <c r="C147" s="25">
        <f>MAX(Ck+(Tt*cm_opti+(1-Tt)*cm_pess)*(MIN(B146,100)+yKG*F146),Ck)</f>
        <v>74.01535849655855</v>
      </c>
      <c r="D147" s="25">
        <f>MAX(In+i*(MIN(B146,100)-MIN(B145,100)),0)</f>
        <v>6.2418939338029205</v>
      </c>
      <c r="E147" s="25">
        <f>hk*MIN(B146,100)^e</f>
        <v>56.79678507641625</v>
      </c>
      <c r="F147" s="25">
        <f>E147-E146</f>
        <v>3.682053962268384</v>
      </c>
      <c r="G147" s="24">
        <f ca="1">IF(RAND()&lt;1-(E146/Hmax)^p,1,0)</f>
        <v>1</v>
      </c>
    </row>
    <row r="148" spans="1:7" ht="12.75" customHeight="1">
      <c r="A148" s="24">
        <f>A147+1</f>
        <v>139</v>
      </c>
      <c r="B148" s="25">
        <f>Ct+It</f>
        <v>86.447906340397</v>
      </c>
      <c r="C148" s="25">
        <f>MAX(Ck+(Tt*cm_opti+(1-Tt)*cm_pess)*(MIN(B147,100)+yKG*F147),Ck)</f>
        <v>79.00110103278926</v>
      </c>
      <c r="D148" s="25">
        <f>MAX(In+i*(MIN(B147,100)-MIN(B146,100)),0)</f>
        <v>7.446805307607725</v>
      </c>
      <c r="E148" s="25">
        <f>hk*MIN(B147,100)^e</f>
        <v>64.41226567670762</v>
      </c>
      <c r="F148" s="25">
        <f>E148-E147</f>
        <v>7.61548060029137</v>
      </c>
      <c r="G148" s="24">
        <f ca="1">IF(RAND()&lt;1-(E147/Hmax)^p,1,0)</f>
        <v>1</v>
      </c>
    </row>
    <row r="149" spans="1:7" s="31" customFormat="1" ht="12.75" customHeight="1">
      <c r="A149" s="31">
        <f>A148+1</f>
        <v>140</v>
      </c>
      <c r="B149" s="32">
        <f>Ct+It</f>
        <v>88.77674814739365</v>
      </c>
      <c r="C149" s="32">
        <f>MAX(Ck+(Tt*cm_opti+(1-Tt)*cm_pess)*(MIN(B148,100)+yKG*F148),Ck)</f>
        <v>80.68142119237588</v>
      </c>
      <c r="D149" s="32">
        <f>MAX(In+i*(MIN(B148,100)-MIN(B147,100)),0)</f>
        <v>8.095326955017768</v>
      </c>
      <c r="E149" s="32">
        <f>hk*MIN(B148,100)^e</f>
        <v>74.73240510638051</v>
      </c>
      <c r="F149" s="32">
        <f>E149-E148</f>
        <v>10.320139429672892</v>
      </c>
      <c r="G149" s="31">
        <f ca="1">IF(RAND()&lt;1-(E148/Hmax)^p,1,0)</f>
        <v>0</v>
      </c>
    </row>
    <row r="150" spans="1:7" ht="12.75" customHeight="1">
      <c r="A150" s="24">
        <f>A149+1</f>
        <v>141</v>
      </c>
      <c r="B150" s="25">
        <f>Ct+It</f>
        <v>93.81768645758842</v>
      </c>
      <c r="C150" s="25">
        <f>MAX(Ck+(Tt*cm_opti+(1-Tt)*cm_pess)*(MIN(B149,100)+yKG*F149),Ck)</f>
        <v>87.6532655540901</v>
      </c>
      <c r="D150" s="25">
        <f>MAX(In+i*(MIN(B149,100)-MIN(B148,100)),0)</f>
        <v>6.164420903498325</v>
      </c>
      <c r="E150" s="25">
        <f>hk*MIN(B149,100)^e</f>
        <v>78.81311011625762</v>
      </c>
      <c r="F150" s="25">
        <f>E150-E149</f>
        <v>4.080705009877107</v>
      </c>
      <c r="G150" s="24">
        <f ca="1">IF(RAND()&lt;1-(E149/Hmax)^p,1,0)</f>
        <v>1</v>
      </c>
    </row>
    <row r="151" spans="1:7" ht="12.75" customHeight="1">
      <c r="A151" s="24">
        <f>A150+1</f>
        <v>142</v>
      </c>
      <c r="B151" s="25">
        <f>Ct+It</f>
        <v>93.39075932314354</v>
      </c>
      <c r="C151" s="25">
        <f>MAX(Ck+(Tt*cm_opti+(1-Tt)*cm_pess)*(MIN(B150,100)+yKG*F150),Ck)</f>
        <v>85.87029016804615</v>
      </c>
      <c r="D151" s="25">
        <f>MAX(In+i*(MIN(B150,100)-MIN(B149,100)),0)</f>
        <v>7.520469155097388</v>
      </c>
      <c r="E151" s="25">
        <f>hk*MIN(B150,100)^e</f>
        <v>88.0175829225437</v>
      </c>
      <c r="F151" s="25">
        <f>E151-E150</f>
        <v>9.204472806286077</v>
      </c>
      <c r="G151" s="24">
        <f ca="1">IF(RAND()&lt;1-(E150/Hmax)^p,1,0)</f>
        <v>0</v>
      </c>
    </row>
    <row r="152" spans="1:7" ht="12.75" customHeight="1">
      <c r="A152" s="24">
        <f>A151+1</f>
        <v>143</v>
      </c>
      <c r="B152" s="25">
        <f>Ct+It</f>
        <v>91.3400384525496</v>
      </c>
      <c r="C152" s="25">
        <f>MAX(Ck+(Tt*cm_opti+(1-Tt)*cm_pess)*(MIN(B151,100)+yKG*F151),Ck)</f>
        <v>86.55350201977205</v>
      </c>
      <c r="D152" s="25">
        <f>MAX(In+i*(MIN(B151,100)-MIN(B150,100)),0)</f>
        <v>4.7865364327775595</v>
      </c>
      <c r="E152" s="25">
        <f>hk*MIN(B151,100)^e</f>
        <v>87.21833926953323</v>
      </c>
      <c r="F152" s="25">
        <f>E152-E151</f>
        <v>-0.7992436530104641</v>
      </c>
      <c r="G152" s="24">
        <f ca="1">IF(RAND()&lt;1-(E151/Hmax)^p,1,0)</f>
        <v>0</v>
      </c>
    </row>
    <row r="153" spans="1:7" ht="12.75" customHeight="1">
      <c r="A153" s="24">
        <f>A152+1</f>
        <v>144</v>
      </c>
      <c r="B153" s="25">
        <f>Ct+It</f>
        <v>91.44383297310546</v>
      </c>
      <c r="C153" s="25">
        <f>MAX(Ck+(Tt*cm_opti+(1-Tt)*cm_pess)*(MIN(B152,100)+yKG*F152),Ck)</f>
        <v>87.46919340840243</v>
      </c>
      <c r="D153" s="25">
        <f>MAX(In+i*(MIN(B152,100)-MIN(B151,100)),0)</f>
        <v>3.9746395647030326</v>
      </c>
      <c r="E153" s="25">
        <f>hk*MIN(B152,100)^e</f>
        <v>83.43002624513241</v>
      </c>
      <c r="F153" s="25">
        <f>E153-E152</f>
        <v>-3.7883130244008214</v>
      </c>
      <c r="G153" s="24">
        <f ca="1">IF(RAND()&lt;1-(E152/Hmax)^p,1,0)</f>
        <v>1</v>
      </c>
    </row>
    <row r="154" spans="1:7" ht="12.75" customHeight="1">
      <c r="A154" s="24">
        <f>A153+1</f>
        <v>145</v>
      </c>
      <c r="B154" s="25">
        <f>Ct+It</f>
        <v>87.44930103388212</v>
      </c>
      <c r="C154" s="25">
        <f>MAX(Ck+(Tt*cm_opti+(1-Tt)*cm_pess)*(MIN(B153,100)+yKG*F153),Ck)</f>
        <v>82.3974037736042</v>
      </c>
      <c r="D154" s="25">
        <f>MAX(In+i*(MIN(B153,100)-MIN(B152,100)),0)</f>
        <v>5.051897260277926</v>
      </c>
      <c r="E154" s="25">
        <f>hk*MIN(B153,100)^e</f>
        <v>83.6197458881321</v>
      </c>
      <c r="F154" s="25">
        <f>E154-E153</f>
        <v>0.18971964299969102</v>
      </c>
      <c r="G154" s="24">
        <f ca="1">IF(RAND()&lt;1-(E153/Hmax)^p,1,0)</f>
        <v>0</v>
      </c>
    </row>
    <row r="155" spans="1:7" ht="12.75" customHeight="1">
      <c r="A155" s="24">
        <f>A154+1</f>
        <v>146</v>
      </c>
      <c r="B155" s="25">
        <f>Ct+It</f>
        <v>83.00011878609396</v>
      </c>
      <c r="C155" s="25">
        <f>MAX(Ck+(Tt*cm_opti+(1-Tt)*cm_pess)*(MIN(B154,100)+yKG*F154),Ck)</f>
        <v>79.99738475570564</v>
      </c>
      <c r="D155" s="25">
        <f>MAX(In+i*(MIN(B154,100)-MIN(B153,100)),0)</f>
        <v>3.002734030388332</v>
      </c>
      <c r="E155" s="25">
        <f>hk*MIN(B154,100)^e</f>
        <v>76.47380251314537</v>
      </c>
      <c r="F155" s="25">
        <f>E155-E154</f>
        <v>-7.145943374986729</v>
      </c>
      <c r="G155" s="24">
        <f ca="1">IF(RAND()&lt;1-(E154/Hmax)^p,1,0)</f>
        <v>0</v>
      </c>
    </row>
    <row r="156" spans="1:7" ht="12.75" customHeight="1">
      <c r="A156" s="24">
        <f>A155+1</f>
        <v>147</v>
      </c>
      <c r="B156" s="25">
        <f>Ct+It</f>
        <v>77.74631522998376</v>
      </c>
      <c r="C156" s="25">
        <f>MAX(Ck+(Tt*cm_opti+(1-Tt)*cm_pess)*(MIN(B155,100)+yKG*F155),Ck)</f>
        <v>74.97090635387784</v>
      </c>
      <c r="D156" s="25">
        <f>MAX(In+i*(MIN(B155,100)-MIN(B154,100)),0)</f>
        <v>2.775408876105921</v>
      </c>
      <c r="E156" s="25">
        <f>hk*MIN(B155,100)^e</f>
        <v>68.89019718505708</v>
      </c>
      <c r="F156" s="25">
        <f>E156-E155</f>
        <v>-7.5836053280882965</v>
      </c>
      <c r="G156" s="24">
        <f ca="1">IF(RAND()&lt;1-(E155/Hmax)^p,1,0)</f>
        <v>0</v>
      </c>
    </row>
    <row r="157" spans="1:7" ht="12.75" customHeight="1">
      <c r="A157" s="24">
        <f>A156+1</f>
        <v>148</v>
      </c>
      <c r="B157" s="25">
        <f>Ct+It</f>
        <v>76.84595003521233</v>
      </c>
      <c r="C157" s="25">
        <f>MAX(Ck+(Tt*cm_opti+(1-Tt)*cm_pess)*(MIN(B156,100)+yKG*F156),Ck)</f>
        <v>74.47285181326743</v>
      </c>
      <c r="D157" s="25">
        <f>MAX(In+i*(MIN(B156,100)-MIN(B155,100)),0)</f>
        <v>2.3730982219449004</v>
      </c>
      <c r="E157" s="25">
        <f>hk*MIN(B156,100)^e</f>
        <v>60.44489531840006</v>
      </c>
      <c r="F157" s="25">
        <f>E157-E156</f>
        <v>-8.445301866657019</v>
      </c>
      <c r="G157" s="24">
        <f ca="1">IF(RAND()&lt;1-(E156/Hmax)^p,1,0)</f>
        <v>1</v>
      </c>
    </row>
    <row r="158" spans="1:7" ht="12.75" customHeight="1">
      <c r="A158" s="24">
        <f>A157+1</f>
        <v>149</v>
      </c>
      <c r="B158" s="25">
        <f>Ct+It</f>
        <v>74.33751705745274</v>
      </c>
      <c r="C158" s="25">
        <f>MAX(Ck+(Tt*cm_opti+(1-Tt)*cm_pess)*(MIN(B157,100)+yKG*F157),Ck)</f>
        <v>69.78769965483846</v>
      </c>
      <c r="D158" s="25">
        <f>MAX(In+i*(MIN(B157,100)-MIN(B156,100)),0)</f>
        <v>4.549817402614281</v>
      </c>
      <c r="E158" s="25">
        <f>hk*MIN(B157,100)^e</f>
        <v>59.05300036814349</v>
      </c>
      <c r="F158" s="25">
        <f>E158-E157</f>
        <v>-1.3918949502565638</v>
      </c>
      <c r="G158" s="24">
        <f ca="1">IF(RAND()&lt;1-(E157/Hmax)^p,1,0)</f>
        <v>0</v>
      </c>
    </row>
    <row r="159" spans="1:7" s="31" customFormat="1" ht="12.75" customHeight="1">
      <c r="A159" s="31">
        <f>A158+1</f>
        <v>150</v>
      </c>
      <c r="B159" s="32">
        <f>Ct+It</f>
        <v>76.6368953330255</v>
      </c>
      <c r="C159" s="32">
        <f>MAX(Ck+(Tt*cm_opti+(1-Tt)*cm_pess)*(MIN(B158,100)+yKG*F158),Ck)</f>
        <v>72.8911118219053</v>
      </c>
      <c r="D159" s="32">
        <f>MAX(In+i*(MIN(B158,100)-MIN(B157,100)),0)</f>
        <v>3.7457835111202087</v>
      </c>
      <c r="E159" s="32">
        <f>hk*MIN(B158,100)^e</f>
        <v>55.26066442267078</v>
      </c>
      <c r="F159" s="32">
        <f>E159-E158</f>
        <v>-3.792335945472715</v>
      </c>
      <c r="G159" s="31">
        <f ca="1">IF(RAND()&lt;1-(E158/Hmax)^p,1,0)</f>
        <v>1</v>
      </c>
    </row>
    <row r="160" spans="1:7" ht="12.75" customHeight="1">
      <c r="A160" s="24">
        <f>A159+1</f>
        <v>151</v>
      </c>
      <c r="B160" s="25">
        <f>Ct+It</f>
        <v>80.48517878244512</v>
      </c>
      <c r="C160" s="25">
        <f>MAX(Ck+(Tt*cm_opti+(1-Tt)*cm_pess)*(MIN(B159,100)+yKG*F159),Ck)</f>
        <v>74.33548964465874</v>
      </c>
      <c r="D160" s="25">
        <f>MAX(In+i*(MIN(B159,100)-MIN(B158,100)),0)</f>
        <v>6.149689137786382</v>
      </c>
      <c r="E160" s="25">
        <f>hk*MIN(B159,100)^e</f>
        <v>58.73213726285107</v>
      </c>
      <c r="F160" s="25">
        <f>E160-E159</f>
        <v>3.47147284018029</v>
      </c>
      <c r="G160" s="24">
        <f ca="1">IF(RAND()&lt;1-(E159/Hmax)^p,1,0)</f>
        <v>1</v>
      </c>
    </row>
    <row r="161" spans="1:7" ht="12.75" customHeight="1">
      <c r="A161" s="24">
        <f>A160+1</f>
        <v>152</v>
      </c>
      <c r="B161" s="25">
        <f>Ct+It</f>
        <v>82.00657931870197</v>
      </c>
      <c r="C161" s="25">
        <f>MAX(Ck+(Tt*cm_opti+(1-Tt)*cm_pess)*(MIN(B160,100)+yKG*F160),Ck)</f>
        <v>75.08243759399215</v>
      </c>
      <c r="D161" s="25">
        <f>MAX(In+i*(MIN(B160,100)-MIN(B159,100)),0)</f>
        <v>6.924141724709806</v>
      </c>
      <c r="E161" s="25">
        <f>hk*MIN(B160,100)^e</f>
        <v>64.77864003642154</v>
      </c>
      <c r="F161" s="25">
        <f>E161-E160</f>
        <v>6.046502773570467</v>
      </c>
      <c r="G161" s="24">
        <f ca="1">IF(RAND()&lt;1-(E160/Hmax)^p,1,0)</f>
        <v>0</v>
      </c>
    </row>
    <row r="162" spans="1:7" ht="12.75" customHeight="1">
      <c r="A162" s="24">
        <f>A161+1</f>
        <v>153</v>
      </c>
      <c r="B162" s="25">
        <f>Ct+It</f>
        <v>82.57526427780408</v>
      </c>
      <c r="C162" s="25">
        <f>MAX(Ck+(Tt*cm_opti+(1-Tt)*cm_pess)*(MIN(B161,100)+yKG*F161),Ck)</f>
        <v>76.81456400967566</v>
      </c>
      <c r="D162" s="25">
        <f>MAX(In+i*(MIN(B161,100)-MIN(B160,100)),0)</f>
        <v>5.760700268128424</v>
      </c>
      <c r="E162" s="25">
        <f>hk*MIN(B161,100)^e</f>
        <v>67.25079051554557</v>
      </c>
      <c r="F162" s="25">
        <f>E162-E161</f>
        <v>2.472150479124039</v>
      </c>
      <c r="G162" s="24">
        <f ca="1">IF(RAND()&lt;1-(E161/Hmax)^p,1,0)</f>
        <v>0</v>
      </c>
    </row>
    <row r="163" spans="1:7" ht="12.75" customHeight="1">
      <c r="A163" s="24">
        <f>A162+1</f>
        <v>154</v>
      </c>
      <c r="B163" s="25">
        <f>Ct+It</f>
        <v>85.99864909249838</v>
      </c>
      <c r="C163" s="25">
        <f>MAX(Ck+(Tt*cm_opti+(1-Tt)*cm_pess)*(MIN(B162,100)+yKG*F162),Ck)</f>
        <v>80.71430661294733</v>
      </c>
      <c r="D163" s="25">
        <f>MAX(In+i*(MIN(B162,100)-MIN(B161,100)),0)</f>
        <v>5.284342479551057</v>
      </c>
      <c r="E163" s="25">
        <f>hk*MIN(B162,100)^e</f>
        <v>68.18674270549187</v>
      </c>
      <c r="F163" s="25">
        <f>E163-E162</f>
        <v>0.9359521899462919</v>
      </c>
      <c r="G163" s="24">
        <f ca="1">IF(RAND()&lt;1-(E162/Hmax)^p,1,0)</f>
        <v>1</v>
      </c>
    </row>
    <row r="164" spans="1:7" ht="12.75" customHeight="1">
      <c r="A164" s="24">
        <f>A163+1</f>
        <v>155</v>
      </c>
      <c r="B164" s="25">
        <f>Ct+It</f>
        <v>90.00943397633438</v>
      </c>
      <c r="C164" s="25">
        <f>MAX(Ck+(Tt*cm_opti+(1-Tt)*cm_pess)*(MIN(B163,100)+yKG*F163),Ck)</f>
        <v>83.29774156898722</v>
      </c>
      <c r="D164" s="25">
        <f>MAX(In+i*(MIN(B163,100)-MIN(B162,100)),0)</f>
        <v>6.711692407347151</v>
      </c>
      <c r="E164" s="25">
        <f>hk*MIN(B163,100)^e</f>
        <v>73.95767645734672</v>
      </c>
      <c r="F164" s="25">
        <f>E164-E163</f>
        <v>5.770933751854855</v>
      </c>
      <c r="G164" s="24">
        <f ca="1">IF(RAND()&lt;1-(E163/Hmax)^p,1,0)</f>
        <v>1</v>
      </c>
    </row>
    <row r="165" spans="1:7" ht="12.75" customHeight="1">
      <c r="A165" s="24">
        <f>A164+1</f>
        <v>156</v>
      </c>
      <c r="B165" s="25">
        <f>Ct+It</f>
        <v>94.73973474407137</v>
      </c>
      <c r="C165" s="25">
        <f>MAX(Ck+(Tt*cm_opti+(1-Tt)*cm_pess)*(MIN(B164,100)+yKG*F164),Ck)</f>
        <v>87.73434230215338</v>
      </c>
      <c r="D165" s="25">
        <f>MAX(In+i*(MIN(B164,100)-MIN(B163,100)),0)</f>
        <v>7.005392441917998</v>
      </c>
      <c r="E165" s="25">
        <f>hk*MIN(B164,100)^e</f>
        <v>81.01698204740099</v>
      </c>
      <c r="F165" s="25">
        <f>E165-E164</f>
        <v>7.059305590054265</v>
      </c>
      <c r="G165" s="24">
        <f ca="1">IF(RAND()&lt;1-(E164/Hmax)^p,1,0)</f>
        <v>1</v>
      </c>
    </row>
    <row r="166" spans="1:7" ht="12.75" customHeight="1">
      <c r="A166" s="24">
        <f>A165+1</f>
        <v>157</v>
      </c>
      <c r="B166" s="25">
        <f>Ct+It</f>
        <v>99.39402735421568</v>
      </c>
      <c r="C166" s="25">
        <f>MAX(Ck+(Tt*cm_opti+(1-Tt)*cm_pess)*(MIN(B165,100)+yKG*F165),Ck)</f>
        <v>92.02887697034718</v>
      </c>
      <c r="D166" s="25">
        <f>MAX(In+i*(MIN(B165,100)-MIN(B164,100)),0)</f>
        <v>7.365150383868496</v>
      </c>
      <c r="E166" s="25">
        <f>hk*MIN(B165,100)^e</f>
        <v>89.75617339377004</v>
      </c>
      <c r="F166" s="25">
        <f>E166-E165</f>
        <v>8.739191346369054</v>
      </c>
      <c r="G166" s="24">
        <f ca="1">IF(RAND()&lt;1-(E165/Hmax)^p,1,0)</f>
        <v>1</v>
      </c>
    </row>
    <row r="167" spans="1:7" ht="12.75" customHeight="1">
      <c r="A167" s="24">
        <f>A166+1</f>
        <v>158</v>
      </c>
      <c r="B167" s="25">
        <f>Ct+It</f>
        <v>98.59020645771852</v>
      </c>
      <c r="C167" s="25">
        <f>MAX(Ck+(Tt*cm_opti+(1-Tt)*cm_pess)*(MIN(B166,100)+yKG*F166),Ck)</f>
        <v>91.26306015264636</v>
      </c>
      <c r="D167" s="25">
        <f>MAX(In+i*(MIN(B166,100)-MIN(B165,100)),0)</f>
        <v>7.327146305072155</v>
      </c>
      <c r="E167" s="25">
        <f>hk*MIN(B166,100)^e</f>
        <v>98.79172673690574</v>
      </c>
      <c r="F167" s="25">
        <f>E167-E166</f>
        <v>9.035553343135703</v>
      </c>
      <c r="G167" s="24">
        <f ca="1">IF(RAND()&lt;1-(E166/Hmax)^p,1,0)</f>
        <v>0</v>
      </c>
    </row>
    <row r="168" spans="1:7" ht="12.75" customHeight="1">
      <c r="A168" s="24">
        <f>A167+1</f>
        <v>159</v>
      </c>
      <c r="B168" s="25">
        <f>Ct+It</f>
        <v>95.27736538655338</v>
      </c>
      <c r="C168" s="25">
        <f>MAX(Ck+(Tt*cm_opti+(1-Tt)*cm_pess)*(MIN(B167,100)+yKG*F167),Ck)</f>
        <v>90.67927583480196</v>
      </c>
      <c r="D168" s="25">
        <f>MAX(In+i*(MIN(B167,100)-MIN(B166,100)),0)</f>
        <v>4.598089551751421</v>
      </c>
      <c r="E168" s="25">
        <f>hk*MIN(B167,100)^e</f>
        <v>97.20028809375563</v>
      </c>
      <c r="F168" s="25">
        <f>E168-E167</f>
        <v>-1.5914386431501129</v>
      </c>
      <c r="G168" s="24">
        <f ca="1">IF(RAND()&lt;1-(E167/Hmax)^p,1,0)</f>
        <v>0</v>
      </c>
    </row>
    <row r="169" spans="1:7" s="31" customFormat="1" ht="12.75" customHeight="1">
      <c r="A169" s="31">
        <f>A168+1</f>
        <v>160</v>
      </c>
      <c r="B169" s="32">
        <f>Ct+It</f>
        <v>89.24718404503011</v>
      </c>
      <c r="C169" s="32">
        <f>MAX(Ck+(Tt*cm_opti+(1-Tt)*cm_pess)*(MIN(B168,100)+yKG*F168),Ck)</f>
        <v>85.90360458061268</v>
      </c>
      <c r="D169" s="32">
        <f>MAX(In+i*(MIN(B168,100)-MIN(B167,100)),0)</f>
        <v>3.343579464417431</v>
      </c>
      <c r="E169" s="32">
        <f>hk*MIN(B168,100)^e</f>
        <v>90.77776355002801</v>
      </c>
      <c r="F169" s="32">
        <f>E169-E168</f>
        <v>-6.422524543727619</v>
      </c>
      <c r="G169" s="31">
        <f ca="1">IF(RAND()&lt;1-(E168/Hmax)^p,1,0)</f>
        <v>0</v>
      </c>
    </row>
    <row r="170" spans="1:7" ht="12.75" customHeight="1">
      <c r="A170" s="24">
        <f>A169+1</f>
        <v>161</v>
      </c>
      <c r="B170" s="25">
        <f>Ct+It</f>
        <v>86.48022930197183</v>
      </c>
      <c r="C170" s="25">
        <f>MAX(Ck+(Tt*cm_opti+(1-Tt)*cm_pess)*(MIN(B169,100)+yKG*F169),Ck)</f>
        <v>84.49531997273347</v>
      </c>
      <c r="D170" s="25">
        <f>MAX(In+i*(MIN(B169,100)-MIN(B168,100)),0)</f>
        <v>1.9849093292383628</v>
      </c>
      <c r="E170" s="25">
        <f>hk*MIN(B169,100)^e</f>
        <v>79.65059859967477</v>
      </c>
      <c r="F170" s="25">
        <f>E170-E169</f>
        <v>-11.127164950353247</v>
      </c>
      <c r="G170" s="24">
        <f ca="1">IF(RAND()&lt;1-(E169/Hmax)^p,1,0)</f>
        <v>1</v>
      </c>
    </row>
    <row r="171" spans="1:7" ht="12.75" customHeight="1">
      <c r="A171" s="24">
        <f>A170+1</f>
        <v>162</v>
      </c>
      <c r="B171" s="25">
        <f>Ct+It</f>
        <v>84.76019498319685</v>
      </c>
      <c r="C171" s="25">
        <f>MAX(Ck+(Tt*cm_opti+(1-Tt)*cm_pess)*(MIN(B170,100)+yKG*F170),Ck)</f>
        <v>81.143672354726</v>
      </c>
      <c r="D171" s="25">
        <f>MAX(In+i*(MIN(B170,100)-MIN(B169,100)),0)</f>
        <v>3.616522628470861</v>
      </c>
      <c r="E171" s="25">
        <f>hk*MIN(B170,100)^e</f>
        <v>74.78830060121628</v>
      </c>
      <c r="F171" s="25">
        <f>E171-E170</f>
        <v>-4.862297998458487</v>
      </c>
      <c r="G171" s="24">
        <f ca="1">IF(RAND()&lt;1-(E170/Hmax)^p,1,0)</f>
        <v>1</v>
      </c>
    </row>
    <row r="172" spans="1:7" ht="12.75" customHeight="1">
      <c r="A172" s="24">
        <f>A171+1</f>
        <v>163</v>
      </c>
      <c r="B172" s="25">
        <f>Ct+It</f>
        <v>80.97567922747831</v>
      </c>
      <c r="C172" s="25">
        <f>MAX(Ck+(Tt*cm_opti+(1-Tt)*cm_pess)*(MIN(B171,100)+yKG*F171),Ck)</f>
        <v>76.83569638686579</v>
      </c>
      <c r="D172" s="25">
        <f>MAX(In+i*(MIN(B171,100)-MIN(B170,100)),0)</f>
        <v>4.139982840612511</v>
      </c>
      <c r="E172" s="25">
        <f>hk*MIN(B171,100)^e</f>
        <v>71.8429065358955</v>
      </c>
      <c r="F172" s="25">
        <f>E172-E171</f>
        <v>-2.9453940653207837</v>
      </c>
      <c r="G172" s="24">
        <f ca="1">IF(RAND()&lt;1-(E171/Hmax)^p,1,0)</f>
        <v>0</v>
      </c>
    </row>
    <row r="173" spans="1:7" ht="12.75" customHeight="1">
      <c r="A173" s="24">
        <f>A172+1</f>
        <v>164</v>
      </c>
      <c r="B173" s="25">
        <f>Ct+It</f>
        <v>77.29920669105923</v>
      </c>
      <c r="C173" s="25">
        <f>MAX(Ck+(Tt*cm_opti+(1-Tt)*cm_pess)*(MIN(B172,100)+yKG*F172),Ck)</f>
        <v>74.19146456891849</v>
      </c>
      <c r="D173" s="25">
        <f>MAX(In+i*(MIN(B172,100)-MIN(B171,100)),0)</f>
        <v>3.1077421221407278</v>
      </c>
      <c r="E173" s="25">
        <f>hk*MIN(B172,100)^e</f>
        <v>65.57060626351462</v>
      </c>
      <c r="F173" s="25">
        <f>E173-E172</f>
        <v>-6.272300272380875</v>
      </c>
      <c r="G173" s="24">
        <f ca="1">IF(RAND()&lt;1-(E172/Hmax)^p,1,0)</f>
        <v>0</v>
      </c>
    </row>
    <row r="174" spans="1:7" ht="12.75" customHeight="1">
      <c r="A174" s="24">
        <f>A173+1</f>
        <v>165</v>
      </c>
      <c r="B174" s="25">
        <f>Ct+It</f>
        <v>77.53322561130986</v>
      </c>
      <c r="C174" s="25">
        <f>MAX(Ck+(Tt*cm_opti+(1-Tt)*cm_pess)*(MIN(B173,100)+yKG*F173),Ck)</f>
        <v>74.3714618795194</v>
      </c>
      <c r="D174" s="25">
        <f>MAX(In+i*(MIN(B173,100)-MIN(B172,100)),0)</f>
        <v>3.161763731790458</v>
      </c>
      <c r="E174" s="25">
        <f>hk*MIN(B173,100)^e</f>
        <v>59.75167355067096</v>
      </c>
      <c r="F174" s="25">
        <f>E174-E173</f>
        <v>-5.818932712843662</v>
      </c>
      <c r="G174" s="24">
        <f ca="1">IF(RAND()&lt;1-(E173/Hmax)^p,1,0)</f>
        <v>1</v>
      </c>
    </row>
    <row r="175" spans="1:7" ht="12.75" customHeight="1">
      <c r="A175" s="24">
        <f>A174+1</f>
        <v>166</v>
      </c>
      <c r="B175" s="25">
        <f>Ct+It</f>
        <v>75.97980340660447</v>
      </c>
      <c r="C175" s="25">
        <f>MAX(Ck+(Tt*cm_opti+(1-Tt)*cm_pess)*(MIN(B174,100)+yKG*F174),Ck)</f>
        <v>70.86279394647916</v>
      </c>
      <c r="D175" s="25">
        <f>MAX(In+i*(MIN(B174,100)-MIN(B173,100)),0)</f>
        <v>5.117009460125317</v>
      </c>
      <c r="E175" s="25">
        <f>hk*MIN(B174,100)^e</f>
        <v>60.11401073694276</v>
      </c>
      <c r="F175" s="25">
        <f>E175-E174</f>
        <v>0.36233718627180167</v>
      </c>
      <c r="G175" s="24">
        <f ca="1">IF(RAND()&lt;1-(E174/Hmax)^p,1,0)</f>
        <v>0</v>
      </c>
    </row>
    <row r="176" spans="1:7" ht="12.75" customHeight="1">
      <c r="A176" s="24">
        <f>A175+1</f>
        <v>167</v>
      </c>
      <c r="B176" s="25">
        <f>Ct+It</f>
        <v>78.88311844534387</v>
      </c>
      <c r="C176" s="25">
        <f>MAX(Ck+(Tt*cm_opti+(1-Tt)*cm_pess)*(MIN(B175,100)+yKG*F175),Ck)</f>
        <v>74.65982954769656</v>
      </c>
      <c r="D176" s="25">
        <f>MAX(In+i*(MIN(B175,100)-MIN(B174,100)),0)</f>
        <v>4.223288897647308</v>
      </c>
      <c r="E176" s="25">
        <f>hk*MIN(B175,100)^e</f>
        <v>57.729305257062656</v>
      </c>
      <c r="F176" s="25">
        <f>E176-E175</f>
        <v>-2.384705479880104</v>
      </c>
      <c r="G176" s="24">
        <f ca="1">IF(RAND()&lt;1-(E175/Hmax)^p,1,0)</f>
        <v>1</v>
      </c>
    </row>
    <row r="177" spans="1:7" ht="12.75" customHeight="1">
      <c r="A177" s="24">
        <f>A176+1</f>
        <v>168</v>
      </c>
      <c r="B177" s="25">
        <f>Ct+It</f>
        <v>82.99555828343748</v>
      </c>
      <c r="C177" s="25">
        <f>MAX(Ck+(Tt*cm_opti+(1-Tt)*cm_pess)*(MIN(B176,100)+yKG*F176),Ck)</f>
        <v>76.54390076406777</v>
      </c>
      <c r="D177" s="25">
        <f>MAX(In+i*(MIN(B176,100)-MIN(B175,100)),0)</f>
        <v>6.451657519369697</v>
      </c>
      <c r="E177" s="25">
        <f>hk*MIN(B176,100)^e</f>
        <v>62.2254637566215</v>
      </c>
      <c r="F177" s="25">
        <f>E177-E176</f>
        <v>4.496158499558845</v>
      </c>
      <c r="G177" s="24">
        <f ca="1">IF(RAND()&lt;1-(E176/Hmax)^p,1,0)</f>
        <v>1</v>
      </c>
    </row>
    <row r="178" spans="1:7" ht="12.75" customHeight="1">
      <c r="A178" s="24">
        <f>A177+1</f>
        <v>169</v>
      </c>
      <c r="B178" s="25">
        <f>Ct+It</f>
        <v>88.55787814112492</v>
      </c>
      <c r="C178" s="25">
        <f>MAX(Ck+(Tt*cm_opti+(1-Tt)*cm_pess)*(MIN(B177,100)+yKG*F177),Ck)</f>
        <v>81.5016582220781</v>
      </c>
      <c r="D178" s="25">
        <f>MAX(In+i*(MIN(B177,100)-MIN(B176,100)),0)</f>
        <v>7.056219919046804</v>
      </c>
      <c r="E178" s="25">
        <f>hk*MIN(B177,100)^e</f>
        <v>68.88262694779468</v>
      </c>
      <c r="F178" s="25">
        <f>E178-E177</f>
        <v>6.657163191173176</v>
      </c>
      <c r="G178" s="24">
        <f ca="1">IF(RAND()&lt;1-(E177/Hmax)^p,1,0)</f>
        <v>1</v>
      </c>
    </row>
    <row r="179" spans="1:7" s="31" customFormat="1" ht="12.75" customHeight="1">
      <c r="A179" s="31">
        <f>A178+1</f>
        <v>170</v>
      </c>
      <c r="B179" s="32">
        <f>Ct+It</f>
        <v>94.4700035269242</v>
      </c>
      <c r="C179" s="32">
        <f>MAX(Ck+(Tt*cm_opti+(1-Tt)*cm_pess)*(MIN(B178,100)+yKG*F178),Ck)</f>
        <v>86.68884359808048</v>
      </c>
      <c r="D179" s="32">
        <f>MAX(In+i*(MIN(B178,100)-MIN(B177,100)),0)</f>
        <v>7.781159928843721</v>
      </c>
      <c r="E179" s="32">
        <f>hk*MIN(B178,100)^e</f>
        <v>78.42497780858331</v>
      </c>
      <c r="F179" s="32">
        <f>E179-E178</f>
        <v>9.54235086078863</v>
      </c>
      <c r="G179" s="31">
        <f ca="1">IF(RAND()&lt;1-(E178/Hmax)^p,1,0)</f>
        <v>1</v>
      </c>
    </row>
    <row r="180" spans="1:7" ht="12.75" customHeight="1">
      <c r="A180" s="24">
        <f>A179+1</f>
        <v>171</v>
      </c>
      <c r="B180" s="25">
        <f>Ct+It</f>
        <v>95.44053568659675</v>
      </c>
      <c r="C180" s="25">
        <f>MAX(Ck+(Tt*cm_opti+(1-Tt)*cm_pess)*(MIN(B179,100)+yKG*F179),Ck)</f>
        <v>87.4844729936971</v>
      </c>
      <c r="D180" s="25">
        <f>MAX(In+i*(MIN(B179,100)-MIN(B178,100)),0)</f>
        <v>7.956062692899643</v>
      </c>
      <c r="E180" s="25">
        <f>hk*MIN(B179,100)^e</f>
        <v>89.24581566377071</v>
      </c>
      <c r="F180" s="25">
        <f>E180-E179</f>
        <v>10.820837855187406</v>
      </c>
      <c r="G180" s="24">
        <f ca="1">IF(RAND()&lt;1-(E179/Hmax)^p,1,0)</f>
        <v>0</v>
      </c>
    </row>
    <row r="181" spans="1:7" ht="12.75" customHeight="1">
      <c r="A181" s="24">
        <f>A180+1</f>
        <v>172</v>
      </c>
      <c r="B181" s="25">
        <f>Ct+It</f>
        <v>94.00186220015115</v>
      </c>
      <c r="C181" s="25">
        <f>MAX(Ck+(Tt*cm_opti+(1-Tt)*cm_pess)*(MIN(B180,100)+yKG*F180),Ck)</f>
        <v>88.51659612031489</v>
      </c>
      <c r="D181" s="25">
        <f>MAX(In+i*(MIN(B180,100)-MIN(B179,100)),0)</f>
        <v>5.485266079836272</v>
      </c>
      <c r="E181" s="25">
        <f>hk*MIN(B180,100)^e</f>
        <v>91.08895852144548</v>
      </c>
      <c r="F181" s="25">
        <f>E181-E180</f>
        <v>1.8431428576747635</v>
      </c>
      <c r="G181" s="24">
        <f ca="1">IF(RAND()&lt;1-(E180/Hmax)^p,1,0)</f>
        <v>0</v>
      </c>
    </row>
    <row r="182" spans="1:7" ht="12.75" customHeight="1">
      <c r="A182" s="24">
        <f>A181+1</f>
        <v>173</v>
      </c>
      <c r="B182" s="25">
        <f>Ct+It</f>
        <v>89.85078158843308</v>
      </c>
      <c r="C182" s="25">
        <f>MAX(Ck+(Tt*cm_opti+(1-Tt)*cm_pess)*(MIN(B181,100)+yKG*F181),Ck)</f>
        <v>85.57011833165588</v>
      </c>
      <c r="D182" s="25">
        <f>MAX(In+i*(MIN(B181,100)-MIN(B180,100)),0)</f>
        <v>4.280663256777203</v>
      </c>
      <c r="E182" s="25">
        <f>hk*MIN(B181,100)^e</f>
        <v>88.36350097096206</v>
      </c>
      <c r="F182" s="25">
        <f>E182-E181</f>
        <v>-2.725457550483412</v>
      </c>
      <c r="G182" s="24">
        <f ca="1">IF(RAND()&lt;1-(E181/Hmax)^p,1,0)</f>
        <v>0</v>
      </c>
    </row>
    <row r="183" spans="1:7" ht="12.75" customHeight="1">
      <c r="A183" s="24">
        <f>A182+1</f>
        <v>174</v>
      </c>
      <c r="B183" s="25">
        <f>Ct+It</f>
        <v>88.71846431483137</v>
      </c>
      <c r="C183" s="25">
        <f>MAX(Ck+(Tt*cm_opti+(1-Tt)*cm_pess)*(MIN(B182,100)+yKG*F182),Ck)</f>
        <v>85.7940046206904</v>
      </c>
      <c r="D183" s="25">
        <f>MAX(In+i*(MIN(B182,100)-MIN(B181,100)),0)</f>
        <v>2.924459694140964</v>
      </c>
      <c r="E183" s="25">
        <f>hk*MIN(B182,100)^e</f>
        <v>80.73162952052304</v>
      </c>
      <c r="F183" s="25">
        <f>E183-E182</f>
        <v>-7.6318714504390215</v>
      </c>
      <c r="G183" s="24">
        <f ca="1">IF(RAND()&lt;1-(E182/Hmax)^p,1,0)</f>
        <v>1</v>
      </c>
    </row>
    <row r="184" spans="1:7" ht="12.75" customHeight="1">
      <c r="A184" s="24">
        <f>A183+1</f>
        <v>175</v>
      </c>
      <c r="B184" s="25">
        <f>Ct+It</f>
        <v>83.88223852497643</v>
      </c>
      <c r="C184" s="25">
        <f>MAX(Ck+(Tt*cm_opti+(1-Tt)*cm_pess)*(MIN(B183,100)+yKG*F183),Ck)</f>
        <v>79.4483971617773</v>
      </c>
      <c r="D184" s="25">
        <f>MAX(In+i*(MIN(B183,100)-MIN(B182,100)),0)</f>
        <v>4.433841363199143</v>
      </c>
      <c r="E184" s="25">
        <f>hk*MIN(B183,100)^e</f>
        <v>78.70965910382007</v>
      </c>
      <c r="F184" s="25">
        <f>E184-E183</f>
        <v>-2.0219704167029704</v>
      </c>
      <c r="G184" s="24">
        <f ca="1">IF(RAND()&lt;1-(E183/Hmax)^p,1,0)</f>
        <v>0</v>
      </c>
    </row>
    <row r="185" spans="1:7" ht="12.75" customHeight="1">
      <c r="A185" s="24">
        <f>A184+1</f>
        <v>176</v>
      </c>
      <c r="B185" s="25">
        <f>Ct+It</f>
        <v>83.45212113775312</v>
      </c>
      <c r="C185" s="25">
        <f>MAX(Ck+(Tt*cm_opti+(1-Tt)*cm_pess)*(MIN(B184,100)+yKG*F184),Ck)</f>
        <v>80.87023403268059</v>
      </c>
      <c r="D185" s="25">
        <f>MAX(In+i*(MIN(B184,100)-MIN(B183,100)),0)</f>
        <v>2.581887105072532</v>
      </c>
      <c r="E185" s="25">
        <f>hk*MIN(B184,100)^e</f>
        <v>70.36229939961041</v>
      </c>
      <c r="F185" s="25">
        <f>E185-E184</f>
        <v>-8.347359704209666</v>
      </c>
      <c r="G185" s="24">
        <f ca="1">IF(RAND()&lt;1-(E184/Hmax)^p,1,0)</f>
        <v>1</v>
      </c>
    </row>
    <row r="186" spans="1:7" ht="12.75" customHeight="1">
      <c r="A186" s="24">
        <f>A185+1</f>
        <v>177</v>
      </c>
      <c r="B186" s="25">
        <f>Ct+It</f>
        <v>83.94543033633394</v>
      </c>
      <c r="C186" s="25">
        <f>MAX(Ck+(Tt*cm_opti+(1-Tt)*cm_pess)*(MIN(B185,100)+yKG*F185),Ck)</f>
        <v>79.1604890299456</v>
      </c>
      <c r="D186" s="25">
        <f>MAX(In+i*(MIN(B185,100)-MIN(B184,100)),0)</f>
        <v>4.7849413063883475</v>
      </c>
      <c r="E186" s="25">
        <f>hk*MIN(B185,100)^e</f>
        <v>69.64256522390222</v>
      </c>
      <c r="F186" s="25">
        <f>E186-E185</f>
        <v>-0.719734175708183</v>
      </c>
      <c r="G186" s="24">
        <f ca="1">IF(RAND()&lt;1-(E185/Hmax)^p,1,0)</f>
        <v>1</v>
      </c>
    </row>
    <row r="187" spans="1:7" ht="12.75" customHeight="1">
      <c r="A187" s="24">
        <f>A186+1</f>
        <v>178</v>
      </c>
      <c r="B187" s="25">
        <f>Ct+It</f>
        <v>86.44732687283627</v>
      </c>
      <c r="C187" s="25">
        <f>MAX(Ck+(Tt*cm_opti+(1-Tt)*cm_pess)*(MIN(B186,100)+yKG*F186),Ck)</f>
        <v>81.20067227354586</v>
      </c>
      <c r="D187" s="25">
        <f>MAX(In+i*(MIN(B186,100)-MIN(B185,100)),0)</f>
        <v>5.246654599290409</v>
      </c>
      <c r="E187" s="25">
        <f>hk*MIN(B186,100)^e</f>
        <v>70.46835274352294</v>
      </c>
      <c r="F187" s="25">
        <f>E187-E186</f>
        <v>0.8257875196207181</v>
      </c>
      <c r="G187" s="24">
        <f ca="1">IF(RAND()&lt;1-(E186/Hmax)^p,1,0)</f>
        <v>1</v>
      </c>
    </row>
    <row r="188" spans="1:7" ht="12.75" customHeight="1">
      <c r="A188" s="24">
        <f>A187+1</f>
        <v>179</v>
      </c>
      <c r="B188" s="25">
        <f>Ct+It</f>
        <v>89.90665595808139</v>
      </c>
      <c r="C188" s="25">
        <f>MAX(Ck+(Tt*cm_opti+(1-Tt)*cm_pess)*(MIN(B187,100)+yKG*F187),Ck)</f>
        <v>83.65570768983022</v>
      </c>
      <c r="D188" s="25">
        <f>MAX(In+i*(MIN(B187,100)-MIN(B186,100)),0)</f>
        <v>6.250948268251165</v>
      </c>
      <c r="E188" s="25">
        <f>hk*MIN(B187,100)^e</f>
        <v>74.73140323459</v>
      </c>
      <c r="F188" s="25">
        <f>E188-E187</f>
        <v>4.263050491067062</v>
      </c>
      <c r="G188" s="24">
        <f ca="1">IF(RAND()&lt;1-(E187/Hmax)^p,1,0)</f>
        <v>1</v>
      </c>
    </row>
    <row r="189" spans="1:7" s="31" customFormat="1" ht="12.75" customHeight="1">
      <c r="A189" s="31">
        <f>A188+1</f>
        <v>180</v>
      </c>
      <c r="B189" s="32">
        <f>Ct+It</f>
        <v>94.05622033634349</v>
      </c>
      <c r="C189" s="32">
        <f>MAX(Ck+(Tt*cm_opti+(1-Tt)*cm_pess)*(MIN(B188,100)+yKG*F188),Ck)</f>
        <v>87.32655579372093</v>
      </c>
      <c r="D189" s="32">
        <f>MAX(In+i*(MIN(B188,100)-MIN(B187,100)),0)</f>
        <v>6.729664542622558</v>
      </c>
      <c r="E189" s="32">
        <f>hk*MIN(B188,100)^e</f>
        <v>80.8320678556481</v>
      </c>
      <c r="F189" s="32">
        <f>E189-E188</f>
        <v>6.100664621058101</v>
      </c>
      <c r="G189" s="31">
        <f ca="1">IF(RAND()&lt;1-(E188/Hmax)^p,1,0)</f>
        <v>1</v>
      </c>
    </row>
    <row r="190" spans="1:7" ht="12.75" customHeight="1">
      <c r="A190" s="24">
        <f>A189+1</f>
        <v>181</v>
      </c>
      <c r="B190" s="25">
        <f>Ct+It</f>
        <v>98.31896070699787</v>
      </c>
      <c r="C190" s="25">
        <f>MAX(Ck+(Tt*cm_opti+(1-Tt)*cm_pess)*(MIN(B189,100)+yKG*F189),Ck)</f>
        <v>91.24417851786681</v>
      </c>
      <c r="D190" s="25">
        <f>MAX(In+i*(MIN(B189,100)-MIN(B188,100)),0)</f>
        <v>7.074782189131049</v>
      </c>
      <c r="E190" s="25">
        <f>hk*MIN(B189,100)^e</f>
        <v>88.46572583958795</v>
      </c>
      <c r="F190" s="25">
        <f>E190-E189</f>
        <v>7.633657983939841</v>
      </c>
      <c r="G190" s="24">
        <f ca="1">IF(RAND()&lt;1-(E189/Hmax)^p,1,0)</f>
        <v>1</v>
      </c>
    </row>
    <row r="191" spans="1:7" ht="12.75" customHeight="1">
      <c r="A191" s="24">
        <f>A190+1</f>
        <v>182</v>
      </c>
      <c r="B191" s="25">
        <f>Ct+It</f>
        <v>97.31327034771346</v>
      </c>
      <c r="C191" s="25">
        <f>MAX(Ck+(Tt*cm_opti+(1-Tt)*cm_pess)*(MIN(B190,100)+yKG*F190),Ck)</f>
        <v>90.18190016238627</v>
      </c>
      <c r="D191" s="25">
        <f>MAX(In+i*(MIN(B190,100)-MIN(B189,100)),0)</f>
        <v>7.131370185327192</v>
      </c>
      <c r="E191" s="25">
        <f>hk*MIN(B190,100)^e</f>
        <v>96.66618034504192</v>
      </c>
      <c r="F191" s="25">
        <f>E191-E190</f>
        <v>8.200454505453976</v>
      </c>
      <c r="G191" s="24">
        <f ca="1">IF(RAND()&lt;1-(E190/Hmax)^p,1,0)</f>
        <v>0</v>
      </c>
    </row>
    <row r="192" spans="1:7" ht="12.75" customHeight="1">
      <c r="A192" s="24">
        <f>A191+1</f>
        <v>183</v>
      </c>
      <c r="B192" s="25">
        <f>Ct+It</f>
        <v>93.98786199961935</v>
      </c>
      <c r="C192" s="25">
        <f>MAX(Ck+(Tt*cm_opti+(1-Tt)*cm_pess)*(MIN(B191,100)+yKG*F191),Ck)</f>
        <v>89.49070717926156</v>
      </c>
      <c r="D192" s="25">
        <f>MAX(In+i*(MIN(B191,100)-MIN(B190,100)),0)</f>
        <v>4.4971548203577925</v>
      </c>
      <c r="E192" s="25">
        <f>hk*MIN(B191,100)^e</f>
        <v>94.69872585767168</v>
      </c>
      <c r="F192" s="25">
        <f>E192-E191</f>
        <v>-1.9674544873702473</v>
      </c>
      <c r="G192" s="24">
        <f ca="1">IF(RAND()&lt;1-(E191/Hmax)^p,1,0)</f>
        <v>0</v>
      </c>
    </row>
    <row r="193" spans="1:7" ht="12.75" customHeight="1">
      <c r="A193" s="24">
        <f>A192+1</f>
        <v>184</v>
      </c>
      <c r="B193" s="25">
        <f>Ct+It</f>
        <v>88.13409452817439</v>
      </c>
      <c r="C193" s="25">
        <f>MAX(Ck+(Tt*cm_opti+(1-Tt)*cm_pess)*(MIN(B192,100)+yKG*F192),Ck)</f>
        <v>84.79679870222144</v>
      </c>
      <c r="D193" s="25">
        <f>MAX(In+i*(MIN(B192,100)-MIN(B191,100)),0)</f>
        <v>3.3372958259529497</v>
      </c>
      <c r="E193" s="25">
        <f>hk*MIN(B192,100)^e</f>
        <v>88.33718203259492</v>
      </c>
      <c r="F193" s="25">
        <f>E193-E192</f>
        <v>-6.361543825076751</v>
      </c>
      <c r="G193" s="24">
        <f ca="1">IF(RAND()&lt;1-(E192/Hmax)^p,1,0)</f>
        <v>0</v>
      </c>
    </row>
    <row r="194" spans="1:7" ht="12.75" customHeight="1">
      <c r="A194" s="24">
        <f>A193+1</f>
        <v>185</v>
      </c>
      <c r="B194" s="25">
        <f>Ct+It</f>
        <v>81.30808312180167</v>
      </c>
      <c r="C194" s="25">
        <f>MAX(Ck+(Tt*cm_opti+(1-Tt)*cm_pess)*(MIN(B193,100)+yKG*F193),Ck)</f>
        <v>79.23496685752416</v>
      </c>
      <c r="D194" s="25">
        <f>MAX(In+i*(MIN(B193,100)-MIN(B192,100)),0)</f>
        <v>2.073116264277516</v>
      </c>
      <c r="E194" s="25">
        <f>hk*MIN(B193,100)^e</f>
        <v>77.6761861830118</v>
      </c>
      <c r="F194" s="25">
        <f>E194-E193</f>
        <v>-10.66099584958313</v>
      </c>
      <c r="G194" s="24">
        <f ca="1">IF(RAND()&lt;1-(E193/Hmax)^p,1,0)</f>
        <v>0</v>
      </c>
    </row>
    <row r="195" spans="1:7" ht="12.75" customHeight="1">
      <c r="A195" s="24">
        <f>A194+1</f>
        <v>186</v>
      </c>
      <c r="B195" s="25">
        <f>Ct+It</f>
        <v>74.50126162433837</v>
      </c>
      <c r="C195" s="25">
        <f>MAX(Ck+(Tt*cm_opti+(1-Tt)*cm_pess)*(MIN(B194,100)+yKG*F194),Ck)</f>
        <v>72.91426732752473</v>
      </c>
      <c r="D195" s="25">
        <f>MAX(In+i*(MIN(B194,100)-MIN(B193,100)),0)</f>
        <v>1.5869942968136428</v>
      </c>
      <c r="E195" s="25">
        <f>hk*MIN(B194,100)^e</f>
        <v>66.1100438094181</v>
      </c>
      <c r="F195" s="25">
        <f>E195-E194</f>
        <v>-11.566142373593692</v>
      </c>
      <c r="G195" s="24">
        <f ca="1">IF(RAND()&lt;1-(E194/Hmax)^p,1,0)</f>
        <v>0</v>
      </c>
    </row>
    <row r="196" spans="1:7" ht="12.75" customHeight="1">
      <c r="A196" s="24">
        <f>A195+1</f>
        <v>187</v>
      </c>
      <c r="B196" s="25">
        <f>Ct+It</f>
        <v>72.46485637756732</v>
      </c>
      <c r="C196" s="25">
        <f>MAX(Ck+(Tt*cm_opti+(1-Tt)*cm_pess)*(MIN(B195,100)+yKG*F195),Ck)</f>
        <v>70.86826712629896</v>
      </c>
      <c r="D196" s="25">
        <f>MAX(In+i*(MIN(B195,100)-MIN(B194,100)),0)</f>
        <v>1.5965892512683482</v>
      </c>
      <c r="E196" s="25">
        <f>hk*MIN(B195,100)^e</f>
        <v>55.50437983618114</v>
      </c>
      <c r="F196" s="25">
        <f>E196-E195</f>
        <v>-10.605663973236965</v>
      </c>
      <c r="G196" s="24">
        <f ca="1">IF(RAND()&lt;1-(E195/Hmax)^p,1,0)</f>
        <v>1</v>
      </c>
    </row>
    <row r="197" spans="1:7" ht="12.75" customHeight="1">
      <c r="A197" s="24">
        <f>A196+1</f>
        <v>188</v>
      </c>
      <c r="B197" s="25">
        <f>Ct+It</f>
        <v>73.32322170323383</v>
      </c>
      <c r="C197" s="25">
        <f>MAX(Ck+(Tt*cm_opti+(1-Tt)*cm_pess)*(MIN(B196,100)+yKG*F196),Ck)</f>
        <v>69.34142432661936</v>
      </c>
      <c r="D197" s="25">
        <f>MAX(In+i*(MIN(B196,100)-MIN(B195,100)),0)</f>
        <v>3.981797376614473</v>
      </c>
      <c r="E197" s="25">
        <f>hk*MIN(B196,100)^e</f>
        <v>52.51155409821458</v>
      </c>
      <c r="F197" s="25">
        <f>E197-E196</f>
        <v>-2.9928257379665553</v>
      </c>
      <c r="G197" s="24">
        <f ca="1">IF(RAND()&lt;1-(E196/Hmax)^p,1,0)</f>
        <v>1</v>
      </c>
    </row>
    <row r="198" spans="1:7" ht="12.75" customHeight="1">
      <c r="A198" s="24">
        <f>A197+1</f>
        <v>189</v>
      </c>
      <c r="B198" s="25">
        <f>Ct+It</f>
        <v>73.489194877827</v>
      </c>
      <c r="C198" s="25">
        <f>MAX(Ck+(Tt*cm_opti+(1-Tt)*cm_pess)*(MIN(B197,100)+yKG*F197),Ck)</f>
        <v>68.06001221499375</v>
      </c>
      <c r="D198" s="25">
        <f>MAX(In+i*(MIN(B197,100)-MIN(B196,100)),0)</f>
        <v>5.429182662833256</v>
      </c>
      <c r="E198" s="25">
        <f>hk*MIN(B197,100)^e</f>
        <v>53.762948409415806</v>
      </c>
      <c r="F198" s="25">
        <f>E198-E197</f>
        <v>1.2513943112012242</v>
      </c>
      <c r="G198" s="24">
        <f ca="1">IF(RAND()&lt;1-(E197/Hmax)^p,1,0)</f>
        <v>0</v>
      </c>
    </row>
    <row r="199" spans="1:7" s="31" customFormat="1" ht="12.75" customHeight="1">
      <c r="A199" s="31">
        <f>A198+1</f>
        <v>190</v>
      </c>
      <c r="B199" s="32">
        <f>Ct+It</f>
        <v>77.8147235245798</v>
      </c>
      <c r="C199" s="32">
        <f>MAX(Ck+(Tt*cm_opti+(1-Tt)*cm_pess)*(MIN(B198,100)+yKG*F198),Ck)</f>
        <v>72.73173693728322</v>
      </c>
      <c r="D199" s="32">
        <f>MAX(In+i*(MIN(B198,100)-MIN(B197,100)),0)</f>
        <v>5.082986587296588</v>
      </c>
      <c r="E199" s="32">
        <f>hk*MIN(B198,100)^e</f>
        <v>54.00661763791235</v>
      </c>
      <c r="F199" s="32">
        <f>E199-E198</f>
        <v>0.24366922849654316</v>
      </c>
      <c r="G199" s="31">
        <f ca="1">IF(RAND()&lt;1-(E198/Hmax)^p,1,0)</f>
        <v>1</v>
      </c>
    </row>
    <row r="200" spans="1:7" ht="12.75" customHeight="1">
      <c r="A200" s="24">
        <f>A199+1</f>
        <v>191</v>
      </c>
      <c r="B200" s="25">
        <f>Ct+It</f>
        <v>83.35705903032476</v>
      </c>
      <c r="C200" s="25">
        <f>MAX(Ck+(Tt*cm_opti+(1-Tt)*cm_pess)*(MIN(B199,100)+yKG*F199),Ck)</f>
        <v>76.19429470694836</v>
      </c>
      <c r="D200" s="25">
        <f>MAX(In+i*(MIN(B199,100)-MIN(B198,100)),0)</f>
        <v>7.1627643233764005</v>
      </c>
      <c r="E200" s="25">
        <f>hk*MIN(B199,100)^e</f>
        <v>60.551311972067936</v>
      </c>
      <c r="F200" s="25">
        <f>E200-E199</f>
        <v>6.5446943341555865</v>
      </c>
      <c r="G200" s="24">
        <f ca="1">IF(RAND()&lt;1-(E199/Hmax)^p,1,0)</f>
        <v>1</v>
      </c>
    </row>
    <row r="201" spans="1:7" ht="12.75" customHeight="1">
      <c r="A201" s="24">
        <f>A200+1</f>
        <v>192</v>
      </c>
      <c r="B201" s="25">
        <f>Ct+It</f>
        <v>85.76575384396341</v>
      </c>
      <c r="C201" s="25">
        <f>MAX(Ck+(Tt*cm_opti+(1-Tt)*cm_pess)*(MIN(B200,100)+yKG*F200),Ck)</f>
        <v>77.99458609109092</v>
      </c>
      <c r="D201" s="25">
        <f>MAX(In+i*(MIN(B200,100)-MIN(B199,100)),0)</f>
        <v>7.771167752872479</v>
      </c>
      <c r="E201" s="25">
        <f>hk*MIN(B200,100)^e</f>
        <v>69.48399290185047</v>
      </c>
      <c r="F201" s="25">
        <f>E201-E200</f>
        <v>8.932680929782535</v>
      </c>
      <c r="G201" s="24">
        <f ca="1">IF(RAND()&lt;1-(E200/Hmax)^p,1,0)</f>
        <v>0</v>
      </c>
    </row>
    <row r="202" spans="1:7" ht="12.75" customHeight="1">
      <c r="A202" s="24">
        <f>A201+1</f>
        <v>193</v>
      </c>
      <c r="B202" s="25">
        <f>Ct+It</f>
        <v>91.003432871767</v>
      </c>
      <c r="C202" s="25">
        <f>MAX(Ck+(Tt*cm_opti+(1-Tt)*cm_pess)*(MIN(B201,100)+yKG*F201),Ck)</f>
        <v>84.79908546494768</v>
      </c>
      <c r="D202" s="25">
        <f>MAX(In+i*(MIN(B201,100)-MIN(B200,100)),0)</f>
        <v>6.204347406819323</v>
      </c>
      <c r="E202" s="25">
        <f>hk*MIN(B201,100)^e</f>
        <v>73.55764532423325</v>
      </c>
      <c r="F202" s="25">
        <f>E202-E201</f>
        <v>4.073652422382779</v>
      </c>
      <c r="G202" s="24">
        <f ca="1">IF(RAND()&lt;1-(E201/Hmax)^p,1,0)</f>
        <v>1</v>
      </c>
    </row>
    <row r="203" spans="1:7" ht="12.75" customHeight="1">
      <c r="A203" s="24">
        <f>A202+1</f>
        <v>194</v>
      </c>
      <c r="B203" s="25">
        <f>Ct+It</f>
        <v>91.23631629579197</v>
      </c>
      <c r="C203" s="25">
        <f>MAX(Ck+(Tt*cm_opti+(1-Tt)*cm_pess)*(MIN(B202,100)+yKG*F202),Ck)</f>
        <v>83.61747678189016</v>
      </c>
      <c r="D203" s="25">
        <f>MAX(In+i*(MIN(B202,100)-MIN(B201,100)),0)</f>
        <v>7.618839513901797</v>
      </c>
      <c r="E203" s="25">
        <f>hk*MIN(B202,100)^e</f>
        <v>82.81624794446203</v>
      </c>
      <c r="F203" s="25">
        <f>E203-E202</f>
        <v>9.258602620228785</v>
      </c>
      <c r="G203" s="24">
        <f ca="1">IF(RAND()&lt;1-(E202/Hmax)^p,1,0)</f>
        <v>0</v>
      </c>
    </row>
    <row r="204" spans="1:7" ht="12.75" customHeight="1">
      <c r="A204" s="24">
        <f>A203+1</f>
        <v>195</v>
      </c>
      <c r="B204" s="25">
        <f>Ct+It</f>
        <v>94.63476362023425</v>
      </c>
      <c r="C204" s="25">
        <f>MAX(Ck+(Tt*cm_opti+(1-Tt)*cm_pess)*(MIN(B203,100)+yKG*F203),Ck)</f>
        <v>89.51832190822178</v>
      </c>
      <c r="D204" s="25">
        <f>MAX(In+i*(MIN(B203,100)-MIN(B202,100)),0)</f>
        <v>5.116441712012481</v>
      </c>
      <c r="E204" s="25">
        <f>hk*MIN(B203,100)^e</f>
        <v>83.24065411225794</v>
      </c>
      <c r="F204" s="25">
        <f>E204-E203</f>
        <v>0.4244061677959081</v>
      </c>
      <c r="G204" s="24">
        <f ca="1">IF(RAND()&lt;1-(E203/Hmax)^p,1,0)</f>
        <v>1</v>
      </c>
    </row>
    <row r="205" spans="1:7" ht="12.75" customHeight="1">
      <c r="A205" s="24">
        <f>A204+1</f>
        <v>196</v>
      </c>
      <c r="B205" s="25">
        <f>Ct+It</f>
        <v>92.49191579196773</v>
      </c>
      <c r="C205" s="25">
        <f>MAX(Ck+(Tt*cm_opti+(1-Tt)*cm_pess)*(MIN(B204,100)+yKG*F204),Ck)</f>
        <v>85.79269212974658</v>
      </c>
      <c r="D205" s="25">
        <f>MAX(In+i*(MIN(B204,100)-MIN(B203,100)),0)</f>
        <v>6.699223662221144</v>
      </c>
      <c r="E205" s="25">
        <f>hk*MIN(B204,100)^e</f>
        <v>89.55738485457613</v>
      </c>
      <c r="F205" s="25">
        <f>E205-E204</f>
        <v>6.316730742318185</v>
      </c>
      <c r="G205" s="24">
        <f ca="1">IF(RAND()&lt;1-(E204/Hmax)^p,1,0)</f>
        <v>0</v>
      </c>
    </row>
    <row r="206" spans="1:7" ht="12.75" customHeight="1">
      <c r="A206" s="24">
        <f>A205+1</f>
        <v>197</v>
      </c>
      <c r="B206" s="25">
        <f>Ct+It</f>
        <v>89.18545486790457</v>
      </c>
      <c r="C206" s="25">
        <f>MAX(Ck+(Tt*cm_opti+(1-Tt)*cm_pess)*(MIN(B205,100)+yKG*F205),Ck)</f>
        <v>85.25687878203783</v>
      </c>
      <c r="D206" s="25">
        <f>MAX(In+i*(MIN(B205,100)-MIN(B204,100)),0)</f>
        <v>3.9285760858667373</v>
      </c>
      <c r="E206" s="25">
        <f>hk*MIN(B205,100)^e</f>
        <v>85.5475448686845</v>
      </c>
      <c r="F206" s="25">
        <f>E206-E205</f>
        <v>-4.009839985891631</v>
      </c>
      <c r="G206" s="24">
        <f ca="1">IF(RAND()&lt;1-(E205/Hmax)^p,1,0)</f>
        <v>0</v>
      </c>
    </row>
    <row r="207" spans="1:7" ht="12.75" customHeight="1">
      <c r="A207" s="24">
        <f>A206+1</f>
        <v>198</v>
      </c>
      <c r="B207" s="25">
        <f>Ct+It</f>
        <v>88.30231517868532</v>
      </c>
      <c r="C207" s="25">
        <f>MAX(Ck+(Tt*cm_opti+(1-Tt)*cm_pess)*(MIN(B206,100)+yKG*F206),Ck)</f>
        <v>84.9555456407169</v>
      </c>
      <c r="D207" s="25">
        <f>MAX(In+i*(MIN(B206,100)-MIN(B205,100)),0)</f>
        <v>3.34676953796842</v>
      </c>
      <c r="E207" s="25">
        <f>hk*MIN(B206,100)^e</f>
        <v>79.54045359995042</v>
      </c>
      <c r="F207" s="25">
        <f>E207-E206</f>
        <v>-6.007091268734072</v>
      </c>
      <c r="G207" s="24">
        <f ca="1">IF(RAND()&lt;1-(E206/Hmax)^p,1,0)</f>
        <v>1</v>
      </c>
    </row>
    <row r="208" spans="1:7" ht="12.75" customHeight="1">
      <c r="A208" s="24">
        <f>A207+1</f>
        <v>199</v>
      </c>
      <c r="B208" s="25">
        <f>Ct+It</f>
        <v>83.99886404459181</v>
      </c>
      <c r="C208" s="25">
        <f>MAX(Ck+(Tt*cm_opti+(1-Tt)*cm_pess)*(MIN(B207,100)+yKG*F207),Ck)</f>
        <v>79.44043388920144</v>
      </c>
      <c r="D208" s="25">
        <f>MAX(In+i*(MIN(B207,100)-MIN(B206,100)),0)</f>
        <v>4.558430155390376</v>
      </c>
      <c r="E208" s="25">
        <f>hk*MIN(B207,100)^e</f>
        <v>77.9729886591588</v>
      </c>
      <c r="F208" s="25">
        <f>E208-E207</f>
        <v>-1.5674649407916235</v>
      </c>
      <c r="G208" s="24">
        <f ca="1">IF(RAND()&lt;1-(E207/Hmax)^p,1,0)</f>
        <v>0</v>
      </c>
    </row>
    <row r="209" spans="1:7" s="31" customFormat="1" ht="12.75" customHeight="1">
      <c r="A209" s="31">
        <f>A208+1</f>
        <v>200</v>
      </c>
      <c r="B209" s="32">
        <f>Ct+It</f>
        <v>83.91422257093807</v>
      </c>
      <c r="C209" s="32">
        <f>MAX(Ck+(Tt*cm_opti+(1-Tt)*cm_pess)*(MIN(B208,100)+yKG*F208),Ck)</f>
        <v>81.06594813798482</v>
      </c>
      <c r="D209" s="32">
        <f>MAX(In+i*(MIN(B208,100)-MIN(B207,100)),0)</f>
        <v>2.8482744329532466</v>
      </c>
      <c r="E209" s="32">
        <f>hk*MIN(B208,100)^e</f>
        <v>70.55809160781818</v>
      </c>
      <c r="F209" s="32">
        <f>E209-E208</f>
        <v>-7.414897051340617</v>
      </c>
      <c r="G209" s="31">
        <f ca="1">IF(RAND()&lt;1-(E208/Hmax)^p,1,0)</f>
        <v>1</v>
      </c>
    </row>
    <row r="210" spans="1:7" ht="12.75" customHeight="1">
      <c r="A210" s="24">
        <f>A209+1</f>
        <v>201</v>
      </c>
      <c r="B210" s="25">
        <f>Ct+It</f>
        <v>84.7091028250606</v>
      </c>
      <c r="C210" s="25">
        <f>MAX(Ck+(Tt*cm_opti+(1-Tt)*cm_pess)*(MIN(B209,100)+yKG*F209),Ck)</f>
        <v>79.75142356188746</v>
      </c>
      <c r="D210" s="25">
        <f>MAX(In+i*(MIN(B209,100)-MIN(B208,100)),0)</f>
        <v>4.957679263173127</v>
      </c>
      <c r="E210" s="25">
        <f>hk*MIN(B209,100)^e</f>
        <v>70.41596749684932</v>
      </c>
      <c r="F210" s="25">
        <f>E210-E209</f>
        <v>-0.14212411096886512</v>
      </c>
      <c r="G210" s="24">
        <f ca="1">IF(RAND()&lt;1-(E209/Hmax)^p,1,0)</f>
        <v>1</v>
      </c>
    </row>
    <row r="211" spans="1:7" ht="12.75" customHeight="1">
      <c r="A211" s="24">
        <f>A210+1</f>
        <v>202</v>
      </c>
      <c r="B211" s="25">
        <f>Ct+It</f>
        <v>87.36997615478188</v>
      </c>
      <c r="C211" s="25">
        <f>MAX(Ck+(Tt*cm_opti+(1-Tt)*cm_pess)*(MIN(B210,100)+yKG*F210),Ck)</f>
        <v>81.97253602772062</v>
      </c>
      <c r="D211" s="25">
        <f>MAX(In+i*(MIN(B210,100)-MIN(B209,100)),0)</f>
        <v>5.397440127061266</v>
      </c>
      <c r="E211" s="25">
        <f>hk*MIN(B210,100)^e</f>
        <v>71.7563210142669</v>
      </c>
      <c r="F211" s="25">
        <f>E211-E210</f>
        <v>1.340353517417583</v>
      </c>
      <c r="G211" s="24">
        <f ca="1">IF(RAND()&lt;1-(E210/Hmax)^p,1,0)</f>
        <v>1</v>
      </c>
    </row>
    <row r="212" spans="1:7" ht="12.75" customHeight="1">
      <c r="A212" s="24">
        <f>A211+1</f>
        <v>203</v>
      </c>
      <c r="B212" s="25">
        <f>Ct+It</f>
        <v>86.49448829216968</v>
      </c>
      <c r="C212" s="25">
        <f>MAX(Ck+(Tt*cm_opti+(1-Tt)*cm_pess)*(MIN(B211,100)+yKG*F211),Ck)</f>
        <v>80.16405162730904</v>
      </c>
      <c r="D212" s="25">
        <f>MAX(In+i*(MIN(B211,100)-MIN(B210,100)),0)</f>
        <v>6.330436664860642</v>
      </c>
      <c r="E212" s="25">
        <f>hk*MIN(B211,100)^e</f>
        <v>76.33512733287155</v>
      </c>
      <c r="F212" s="25">
        <f>E212-E211</f>
        <v>4.578806318604649</v>
      </c>
      <c r="G212" s="24">
        <f ca="1">IF(RAND()&lt;1-(E211/Hmax)^p,1,0)</f>
        <v>0</v>
      </c>
    </row>
    <row r="213" spans="1:7" ht="12.75" customHeight="1">
      <c r="A213" s="24">
        <f>A212+1</f>
        <v>204</v>
      </c>
      <c r="B213" s="25">
        <f>Ct+It</f>
        <v>89.05556745974161</v>
      </c>
      <c r="C213" s="25">
        <f>MAX(Ck+(Tt*cm_opti+(1-Tt)*cm_pess)*(MIN(B212,100)+yKG*F212),Ck)</f>
        <v>84.49331139104771</v>
      </c>
      <c r="D213" s="25">
        <f>MAX(In+i*(MIN(B212,100)-MIN(B211,100)),0)</f>
        <v>4.562256068693898</v>
      </c>
      <c r="E213" s="25">
        <f>hk*MIN(B212,100)^e</f>
        <v>74.81296504924278</v>
      </c>
      <c r="F213" s="25">
        <f>E213-E212</f>
        <v>-1.5221622836287736</v>
      </c>
      <c r="G213" s="24">
        <f ca="1">IF(RAND()&lt;1-(E212/Hmax)^p,1,0)</f>
        <v>1</v>
      </c>
    </row>
    <row r="214" spans="1:7" ht="12.75" customHeight="1">
      <c r="A214" s="24">
        <f>A213+1</f>
        <v>205</v>
      </c>
      <c r="B214" s="25">
        <f>Ct+It</f>
        <v>87.22056109485351</v>
      </c>
      <c r="C214" s="25">
        <f>MAX(Ck+(Tt*cm_opti+(1-Tt)*cm_pess)*(MIN(B213,100)+yKG*F213),Ck)</f>
        <v>80.94002151106754</v>
      </c>
      <c r="D214" s="25">
        <f>MAX(In+i*(MIN(B213,100)-MIN(B212,100)),0)</f>
        <v>6.280539583785966</v>
      </c>
      <c r="E214" s="25">
        <f>hk*MIN(B213,100)^e</f>
        <v>79.30894095576589</v>
      </c>
      <c r="F214" s="25">
        <f>E214-E213</f>
        <v>4.495975906523114</v>
      </c>
      <c r="G214" s="24">
        <f ca="1">IF(RAND()&lt;1-(E213/Hmax)^p,1,0)</f>
        <v>0</v>
      </c>
    </row>
    <row r="215" spans="1:7" ht="12.75" customHeight="1">
      <c r="A215" s="24">
        <f>A214+1</f>
        <v>206</v>
      </c>
      <c r="B215" s="25">
        <f>Ct+It</f>
        <v>84.75814087474338</v>
      </c>
      <c r="C215" s="25">
        <f>MAX(Ck+(Tt*cm_opti+(1-Tt)*cm_pess)*(MIN(B214,100)+yKG*F214),Ck)</f>
        <v>80.67564405718743</v>
      </c>
      <c r="D215" s="25">
        <f>MAX(In+i*(MIN(B214,100)-MIN(B213,100)),0)</f>
        <v>4.082496817555949</v>
      </c>
      <c r="E215" s="25">
        <f>hk*MIN(B214,100)^e</f>
        <v>76.07426277701073</v>
      </c>
      <c r="F215" s="25">
        <f>E215-E214</f>
        <v>-3.2346781787551606</v>
      </c>
      <c r="G215" s="24">
        <f ca="1">IF(RAND()&lt;1-(E214/Hmax)^p,1,0)</f>
        <v>0</v>
      </c>
    </row>
    <row r="216" spans="1:7" ht="12.75" customHeight="1">
      <c r="A216" s="24">
        <f>A215+1</f>
        <v>207</v>
      </c>
      <c r="B216" s="25">
        <f>Ct+It</f>
        <v>85.12584052049132</v>
      </c>
      <c r="C216" s="25">
        <f>MAX(Ck+(Tt*cm_opti+(1-Tt)*cm_pess)*(MIN(B215,100)+yKG*F215),Ck)</f>
        <v>81.3570506305464</v>
      </c>
      <c r="D216" s="25">
        <f>MAX(In+i*(MIN(B215,100)-MIN(B214,100)),0)</f>
        <v>3.7687898899449337</v>
      </c>
      <c r="E216" s="25">
        <f>hk*MIN(B215,100)^e</f>
        <v>71.83942444542843</v>
      </c>
      <c r="F216" s="25">
        <f>E216-E215</f>
        <v>-4.234838331582296</v>
      </c>
      <c r="G216" s="24">
        <f ca="1">IF(RAND()&lt;1-(E215/Hmax)^p,1,0)</f>
        <v>1</v>
      </c>
    </row>
    <row r="217" spans="1:7" ht="12.75" customHeight="1">
      <c r="A217" s="24">
        <f>A216+1</f>
        <v>208</v>
      </c>
      <c r="B217" s="25">
        <f>Ct+It</f>
        <v>86.64091111983035</v>
      </c>
      <c r="C217" s="25">
        <f>MAX(Ck+(Tt*cm_opti+(1-Tt)*cm_pess)*(MIN(B216,100)+yKG*F216),Ck)</f>
        <v>81.45706129695638</v>
      </c>
      <c r="D217" s="25">
        <f>MAX(In+i*(MIN(B216,100)-MIN(B215,100)),0)</f>
        <v>5.183849822873974</v>
      </c>
      <c r="E217" s="25">
        <f>hk*MIN(B216,100)^e</f>
        <v>72.46408724320122</v>
      </c>
      <c r="F217" s="25">
        <f>E217-E216</f>
        <v>0.6246627977727854</v>
      </c>
      <c r="G217" s="24">
        <f ca="1">IF(RAND()&lt;1-(E216/Hmax)^p,1,0)</f>
        <v>1</v>
      </c>
    </row>
    <row r="218" spans="1:7" ht="12.75" customHeight="1">
      <c r="A218" s="24">
        <f>A217+1</f>
        <v>209</v>
      </c>
      <c r="B218" s="25">
        <f>Ct+It</f>
        <v>85.19519675508835</v>
      </c>
      <c r="C218" s="25">
        <f>MAX(Ck+(Tt*cm_opti+(1-Tt)*cm_pess)*(MIN(B217,100)+yKG*F217),Ck)</f>
        <v>79.43766145541883</v>
      </c>
      <c r="D218" s="25">
        <f>MAX(In+i*(MIN(B217,100)-MIN(B216,100)),0)</f>
        <v>5.757535299669513</v>
      </c>
      <c r="E218" s="25">
        <f>hk*MIN(B217,100)^e</f>
        <v>75.06647479674342</v>
      </c>
      <c r="F218" s="25">
        <f>E218-E217</f>
        <v>2.6023875535422007</v>
      </c>
      <c r="G218" s="24">
        <f ca="1">IF(RAND()&lt;1-(E217/Hmax)^p,1,0)</f>
        <v>0</v>
      </c>
    </row>
    <row r="219" spans="1:7" s="31" customFormat="1" ht="12.75" customHeight="1">
      <c r="A219" s="31">
        <f>A218+1</f>
        <v>210</v>
      </c>
      <c r="B219" s="32">
        <f>Ct+It</f>
        <v>82.95377773240811</v>
      </c>
      <c r="C219" s="32">
        <f>MAX(Ck+(Tt*cm_opti+(1-Tt)*cm_pess)*(MIN(B218,100)+yKG*F218),Ck)</f>
        <v>78.67663491477911</v>
      </c>
      <c r="D219" s="32">
        <f>MAX(In+i*(MIN(B218,100)-MIN(B217,100)),0)</f>
        <v>4.277142817628999</v>
      </c>
      <c r="E219" s="32">
        <f>hk*MIN(B218,100)^e</f>
        <v>72.58221550138217</v>
      </c>
      <c r="F219" s="32">
        <f>E219-E218</f>
        <v>-2.4842592953612552</v>
      </c>
      <c r="G219" s="31">
        <f ca="1">IF(RAND()&lt;1-(E218/Hmax)^p,1,0)</f>
        <v>0</v>
      </c>
    </row>
    <row r="220" spans="1:7" ht="12.75" customHeight="1">
      <c r="A220" s="24">
        <f>A219+1</f>
        <v>211</v>
      </c>
      <c r="B220" s="25">
        <f>Ct+It</f>
        <v>79.74546081551412</v>
      </c>
      <c r="C220" s="25">
        <f>MAX(Ck+(Tt*cm_opti+(1-Tt)*cm_pess)*(MIN(B219,100)+yKG*F219),Ck)</f>
        <v>75.86617032685425</v>
      </c>
      <c r="D220" s="25">
        <f>MAX(In+i*(MIN(B219,100)-MIN(B218,100)),0)</f>
        <v>3.8792904886598834</v>
      </c>
      <c r="E220" s="25">
        <f>hk*MIN(B219,100)^e</f>
        <v>68.81329240077768</v>
      </c>
      <c r="F220" s="25">
        <f>E220-E219</f>
        <v>-3.768923100604482</v>
      </c>
      <c r="G220" s="24">
        <f ca="1">IF(RAND()&lt;1-(E219/Hmax)^p,1,0)</f>
        <v>0</v>
      </c>
    </row>
    <row r="221" spans="1:7" ht="12.75" customHeight="1">
      <c r="A221" s="24">
        <f>A220+1</f>
        <v>212</v>
      </c>
      <c r="B221" s="25">
        <f>Ct+It</f>
        <v>80.37858707586156</v>
      </c>
      <c r="C221" s="25">
        <f>MAX(Ck+(Tt*cm_opti+(1-Tt)*cm_pess)*(MIN(B220,100)+yKG*F220),Ck)</f>
        <v>76.98274553430855</v>
      </c>
      <c r="D221" s="25">
        <f>MAX(In+i*(MIN(B220,100)-MIN(B219,100)),0)</f>
        <v>3.395841541553004</v>
      </c>
      <c r="E221" s="25">
        <f>hk*MIN(B220,100)^e</f>
        <v>63.593385206786984</v>
      </c>
      <c r="F221" s="25">
        <f>E221-E220</f>
        <v>-5.2199071939907</v>
      </c>
      <c r="G221" s="24">
        <f ca="1">IF(RAND()&lt;1-(E220/Hmax)^p,1,0)</f>
        <v>1</v>
      </c>
    </row>
    <row r="222" spans="1:7" ht="12.75" customHeight="1">
      <c r="A222" s="24">
        <f>A221+1</f>
        <v>213</v>
      </c>
      <c r="B222" s="25">
        <f>Ct+It</f>
        <v>82.52913186593302</v>
      </c>
      <c r="C222" s="25">
        <f>MAX(Ck+(Tt*cm_opti+(1-Tt)*cm_pess)*(MIN(B221,100)+yKG*F221),Ck)</f>
        <v>77.2125687357593</v>
      </c>
      <c r="D222" s="25">
        <f>MAX(In+i*(MIN(B221,100)-MIN(B220,100)),0)</f>
        <v>5.316563130173719</v>
      </c>
      <c r="E222" s="25">
        <f>hk*MIN(B221,100)^e</f>
        <v>64.60717260311858</v>
      </c>
      <c r="F222" s="25">
        <f>E222-E221</f>
        <v>1.013787396331601</v>
      </c>
      <c r="G222" s="24">
        <f ca="1">IF(RAND()&lt;1-(E221/Hmax)^p,1,0)</f>
        <v>1</v>
      </c>
    </row>
    <row r="223" spans="1:7" ht="12.75" customHeight="1">
      <c r="A223" s="24">
        <f>A222+1</f>
        <v>214</v>
      </c>
      <c r="B223" s="25">
        <f>Ct+It</f>
        <v>86.44046430279928</v>
      </c>
      <c r="C223" s="25">
        <f>MAX(Ck+(Tt*cm_opti+(1-Tt)*cm_pess)*(MIN(B222,100)+yKG*F222),Ck)</f>
        <v>80.36519190776355</v>
      </c>
      <c r="D223" s="25">
        <f>MAX(In+i*(MIN(B222,100)-MIN(B221,100)),0)</f>
        <v>6.075272395035732</v>
      </c>
      <c r="E223" s="25">
        <f>hk*MIN(B222,100)^e</f>
        <v>68.11057606544563</v>
      </c>
      <c r="F223" s="25">
        <f>E223-E222</f>
        <v>3.503403462327043</v>
      </c>
      <c r="G223" s="24">
        <f ca="1">IF(RAND()&lt;1-(E222/Hmax)^p,1,0)</f>
        <v>1</v>
      </c>
    </row>
    <row r="224" spans="1:7" ht="12.75" customHeight="1">
      <c r="A224" s="24">
        <f>A223+1</f>
        <v>215</v>
      </c>
      <c r="B224" s="25">
        <f>Ct+It</f>
        <v>91.17453411155702</v>
      </c>
      <c r="C224" s="25">
        <f>MAX(Ck+(Tt*cm_opti+(1-Tt)*cm_pess)*(MIN(B223,100)+yKG*F223),Ck)</f>
        <v>84.21886789312389</v>
      </c>
      <c r="D224" s="25">
        <f>MAX(In+i*(MIN(B223,100)-MIN(B222,100)),0)</f>
        <v>6.95566621843313</v>
      </c>
      <c r="E224" s="25">
        <f>hk*MIN(B223,100)^e</f>
        <v>74.71953868883517</v>
      </c>
      <c r="F224" s="25">
        <f>E224-E223</f>
        <v>6.608962623389544</v>
      </c>
      <c r="G224" s="24">
        <f ca="1">IF(RAND()&lt;1-(E223/Hmax)^p,1,0)</f>
        <v>1</v>
      </c>
    </row>
    <row r="225" spans="1:7" ht="12.75" customHeight="1">
      <c r="A225" s="24">
        <f>A224+1</f>
        <v>216</v>
      </c>
      <c r="B225" s="25">
        <f>Ct+It</f>
        <v>91.6284547183024</v>
      </c>
      <c r="C225" s="25">
        <f>MAX(Ck+(Tt*cm_opti+(1-Tt)*cm_pess)*(MIN(B224,100)+yKG*F224),Ck)</f>
        <v>84.26141981392352</v>
      </c>
      <c r="D225" s="25">
        <f>MAX(In+i*(MIN(B224,100)-MIN(B223,100)),0)</f>
        <v>7.367034904378869</v>
      </c>
      <c r="E225" s="25">
        <f>hk*MIN(B224,100)^e</f>
        <v>83.12795670459475</v>
      </c>
      <c r="F225" s="25">
        <f>E225-E224</f>
        <v>8.40841801575958</v>
      </c>
      <c r="G225" s="24">
        <f ca="1">IF(RAND()&lt;1-(E224/Hmax)^p,1,0)</f>
        <v>0</v>
      </c>
    </row>
    <row r="226" spans="1:7" ht="12.75" customHeight="1">
      <c r="A226" s="24">
        <f>A225+1</f>
        <v>217</v>
      </c>
      <c r="B226" s="25">
        <f>Ct+It</f>
        <v>94.89793564227864</v>
      </c>
      <c r="C226" s="25">
        <f>MAX(Ck+(Tt*cm_opti+(1-Tt)*cm_pess)*(MIN(B225,100)+yKG*F225),Ck)</f>
        <v>89.67097533890595</v>
      </c>
      <c r="D226" s="25">
        <f>MAX(In+i*(MIN(B225,100)-MIN(B224,100)),0)</f>
        <v>5.226960303372685</v>
      </c>
      <c r="E226" s="25">
        <f>hk*MIN(B225,100)^e</f>
        <v>83.95773714063994</v>
      </c>
      <c r="F226" s="25">
        <f>E226-E225</f>
        <v>0.8297804360451835</v>
      </c>
      <c r="G226" s="24">
        <f ca="1">IF(RAND()&lt;1-(E225/Hmax)^p,1,0)</f>
        <v>1</v>
      </c>
    </row>
    <row r="227" spans="1:7" ht="12.75" customHeight="1">
      <c r="A227" s="24">
        <f>A226+1</f>
        <v>218</v>
      </c>
      <c r="B227" s="25">
        <f>Ct+It</f>
        <v>92.71904506302008</v>
      </c>
      <c r="C227" s="25">
        <f>MAX(Ck+(Tt*cm_opti+(1-Tt)*cm_pess)*(MIN(B226,100)+yKG*F226),Ck)</f>
        <v>86.08430460103196</v>
      </c>
      <c r="D227" s="25">
        <f>MAX(In+i*(MIN(B226,100)-MIN(B225,100)),0)</f>
        <v>6.634740461988123</v>
      </c>
      <c r="E227" s="25">
        <f>hk*MIN(B226,100)^e</f>
        <v>90.05618189166059</v>
      </c>
      <c r="F227" s="25">
        <f>E227-E226</f>
        <v>6.098444751020651</v>
      </c>
      <c r="G227" s="24">
        <f ca="1">IF(RAND()&lt;1-(E226/Hmax)^p,1,0)</f>
        <v>0</v>
      </c>
    </row>
    <row r="228" spans="1:7" ht="12.75" customHeight="1">
      <c r="A228" s="24">
        <f>A227+1</f>
        <v>219</v>
      </c>
      <c r="B228" s="25">
        <f>Ct+It</f>
        <v>89.30547971099092</v>
      </c>
      <c r="C228" s="25">
        <f>MAX(Ck+(Tt*cm_opti+(1-Tt)*cm_pess)*(MIN(B227,100)+yKG*F227),Ck)</f>
        <v>85.3949250006202</v>
      </c>
      <c r="D228" s="25">
        <f>MAX(In+i*(MIN(B227,100)-MIN(B226,100)),0)</f>
        <v>3.910554710370718</v>
      </c>
      <c r="E228" s="25">
        <f>hk*MIN(B227,100)^e</f>
        <v>85.96821317398347</v>
      </c>
      <c r="F228" s="25">
        <f>E228-E227</f>
        <v>-4.087968717677114</v>
      </c>
      <c r="G228" s="24">
        <f ca="1">IF(RAND()&lt;1-(E227/Hmax)^p,1,0)</f>
        <v>0</v>
      </c>
    </row>
    <row r="229" spans="1:7" s="31" customFormat="1" ht="12.75" customHeight="1">
      <c r="A229" s="31">
        <f>A228+1</f>
        <v>220</v>
      </c>
      <c r="B229" s="32">
        <f>Ct+It</f>
        <v>83.92000734924272</v>
      </c>
      <c r="C229" s="32">
        <f>MAX(Ck+(Tt*cm_opti+(1-Tt)*cm_pess)*(MIN(B228,100)+yKG*F228),Ck)</f>
        <v>80.6267900252573</v>
      </c>
      <c r="D229" s="32">
        <f>MAX(In+i*(MIN(B228,100)-MIN(B227,100)),0)</f>
        <v>3.2932173239854237</v>
      </c>
      <c r="E229" s="32">
        <f>hk*MIN(B228,100)^e</f>
        <v>79.75468706410211</v>
      </c>
      <c r="F229" s="32">
        <f>E229-E228</f>
        <v>-6.213526109881357</v>
      </c>
      <c r="G229" s="31">
        <f ca="1">IF(RAND()&lt;1-(E228/Hmax)^p,1,0)</f>
        <v>0</v>
      </c>
    </row>
    <row r="230" spans="1:7" ht="12.75" customHeight="1">
      <c r="A230" s="24">
        <f>A229+1</f>
        <v>221</v>
      </c>
      <c r="B230" s="25">
        <f>Ct+It</f>
        <v>82.31889576763243</v>
      </c>
      <c r="C230" s="25">
        <f>MAX(Ck+(Tt*cm_opti+(1-Tt)*cm_pess)*(MIN(B229,100)+yKG*F229),Ck)</f>
        <v>80.01163194850653</v>
      </c>
      <c r="D230" s="25">
        <f>MAX(In+i*(MIN(B229,100)-MIN(B228,100)),0)</f>
        <v>2.3072638191259003</v>
      </c>
      <c r="E230" s="25">
        <f>hk*MIN(B229,100)^e</f>
        <v>70.42567633496954</v>
      </c>
      <c r="F230" s="25">
        <f>E230-E229</f>
        <v>-9.329010729132577</v>
      </c>
      <c r="G230" s="24">
        <f ca="1">IF(RAND()&lt;1-(E229/Hmax)^p,1,0)</f>
        <v>1</v>
      </c>
    </row>
    <row r="231" spans="1:7" ht="12.75" customHeight="1">
      <c r="A231" s="24">
        <f>A230+1</f>
        <v>222</v>
      </c>
      <c r="B231" s="25">
        <f>Ct+It</f>
        <v>78.18875867747428</v>
      </c>
      <c r="C231" s="25">
        <f>MAX(Ck+(Tt*cm_opti+(1-Tt)*cm_pess)*(MIN(B230,100)+yKG*F230),Ck)</f>
        <v>73.98931446827943</v>
      </c>
      <c r="D231" s="25">
        <f>MAX(In+i*(MIN(B230,100)-MIN(B229,100)),0)</f>
        <v>4.199444209194851</v>
      </c>
      <c r="E231" s="25">
        <f>hk*MIN(B230,100)^e</f>
        <v>67.76400600402333</v>
      </c>
      <c r="F231" s="25">
        <f>E231-E230</f>
        <v>-2.661670330946208</v>
      </c>
      <c r="G231" s="24">
        <f ca="1">IF(RAND()&lt;1-(E230/Hmax)^p,1,0)</f>
        <v>0</v>
      </c>
    </row>
    <row r="232" spans="1:7" ht="12.75" customHeight="1">
      <c r="A232" s="24">
        <f>A231+1</f>
        <v>223</v>
      </c>
      <c r="B232" s="25">
        <f>Ct+It</f>
        <v>78.829771385448</v>
      </c>
      <c r="C232" s="25">
        <f>MAX(Ck+(Tt*cm_opti+(1-Tt)*cm_pess)*(MIN(B231,100)+yKG*F231),Ck)</f>
        <v>75.89483993052707</v>
      </c>
      <c r="D232" s="25">
        <f>MAX(In+i*(MIN(B231,100)-MIN(B230,100)),0)</f>
        <v>2.934931454920928</v>
      </c>
      <c r="E232" s="25">
        <f>hk*MIN(B231,100)^e</f>
        <v>61.1348198352431</v>
      </c>
      <c r="F232" s="25">
        <f>E232-E231</f>
        <v>-6.62918616878023</v>
      </c>
      <c r="G232" s="24">
        <f ca="1">IF(RAND()&lt;1-(E231/Hmax)^p,1,0)</f>
        <v>1</v>
      </c>
    </row>
    <row r="233" spans="1:7" ht="12.75" customHeight="1">
      <c r="A233" s="24">
        <f>A232+1</f>
        <v>224</v>
      </c>
      <c r="B233" s="25">
        <f>Ct+It</f>
        <v>77.05848622858922</v>
      </c>
      <c r="C233" s="25">
        <f>MAX(Ck+(Tt*cm_opti+(1-Tt)*cm_pess)*(MIN(B232,100)+yKG*F232),Ck)</f>
        <v>71.73797987460236</v>
      </c>
      <c r="D233" s="25">
        <f>MAX(In+i*(MIN(B232,100)-MIN(B231,100)),0)</f>
        <v>5.320506353986858</v>
      </c>
      <c r="E233" s="25">
        <f>hk*MIN(B232,100)^e</f>
        <v>62.14132856681996</v>
      </c>
      <c r="F233" s="25">
        <f>E233-E232</f>
        <v>1.006508731576858</v>
      </c>
      <c r="G233" s="24">
        <f ca="1">IF(RAND()&lt;1-(E232/Hmax)^p,1,0)</f>
        <v>0</v>
      </c>
    </row>
    <row r="234" spans="1:7" ht="12.75" customHeight="1">
      <c r="A234" s="24">
        <f>A233+1</f>
        <v>225</v>
      </c>
      <c r="B234" s="25">
        <f>Ct+It</f>
        <v>79.82795382133153</v>
      </c>
      <c r="C234" s="25">
        <f>MAX(Ck+(Tt*cm_opti+(1-Tt)*cm_pess)*(MIN(B233,100)+yKG*F233),Ck)</f>
        <v>75.71359639976092</v>
      </c>
      <c r="D234" s="25">
        <f>MAX(In+i*(MIN(B233,100)-MIN(B232,100)),0)</f>
        <v>4.11435742157061</v>
      </c>
      <c r="E234" s="25">
        <f>hk*MIN(B233,100)^e</f>
        <v>59.380102998416746</v>
      </c>
      <c r="F234" s="25">
        <f>E234-E233</f>
        <v>-2.761225568403212</v>
      </c>
      <c r="G234" s="24">
        <f ca="1">IF(RAND()&lt;1-(E233/Hmax)^p,1,0)</f>
        <v>1</v>
      </c>
    </row>
    <row r="235" spans="1:7" ht="12.75" customHeight="1">
      <c r="A235" s="24">
        <f>A234+1</f>
        <v>226</v>
      </c>
      <c r="B235" s="25">
        <f>Ct+It</f>
        <v>83.65173411121728</v>
      </c>
      <c r="C235" s="25">
        <f>MAX(Ck+(Tt*cm_opti+(1-Tt)*cm_pess)*(MIN(B234,100)+yKG*F234),Ck)</f>
        <v>77.26700031484611</v>
      </c>
      <c r="D235" s="25">
        <f>MAX(In+i*(MIN(B234,100)-MIN(B233,100)),0)</f>
        <v>6.384733796371158</v>
      </c>
      <c r="E235" s="25">
        <f>hk*MIN(B234,100)^e</f>
        <v>63.725022113006396</v>
      </c>
      <c r="F235" s="25">
        <f>E235-E234</f>
        <v>4.344919114589651</v>
      </c>
      <c r="G235" s="24">
        <f ca="1">IF(RAND()&lt;1-(E234/Hmax)^p,1,0)</f>
        <v>1</v>
      </c>
    </row>
    <row r="236" spans="1:7" ht="12.75" customHeight="1">
      <c r="A236" s="24">
        <f>A235+1</f>
        <v>227</v>
      </c>
      <c r="B236" s="25">
        <f>Ct+It</f>
        <v>88.93915945132785</v>
      </c>
      <c r="C236" s="25">
        <f>MAX(Ck+(Tt*cm_opti+(1-Tt)*cm_pess)*(MIN(B235,100)+yKG*F235),Ck)</f>
        <v>82.02726930638498</v>
      </c>
      <c r="D236" s="25">
        <f>MAX(In+i*(MIN(B235,100)-MIN(B234,100)),0)</f>
        <v>6.911890144942873</v>
      </c>
      <c r="E236" s="25">
        <f>hk*MIN(B235,100)^e</f>
        <v>69.97612619813793</v>
      </c>
      <c r="F236" s="25">
        <f>E236-E235</f>
        <v>6.251104085131537</v>
      </c>
      <c r="G236" s="24">
        <f ca="1">IF(RAND()&lt;1-(E235/Hmax)^p,1,0)</f>
        <v>1</v>
      </c>
    </row>
    <row r="237" spans="1:7" ht="12.75" customHeight="1">
      <c r="A237" s="24">
        <f>A236+1</f>
        <v>228</v>
      </c>
      <c r="B237" s="25">
        <f>Ct+It</f>
        <v>94.57035782177442</v>
      </c>
      <c r="C237" s="25">
        <f>MAX(Ck+(Tt*cm_opti+(1-Tt)*cm_pess)*(MIN(B236,100)+yKG*F236),Ck)</f>
        <v>86.92664515171913</v>
      </c>
      <c r="D237" s="25">
        <f>MAX(In+i*(MIN(B236,100)-MIN(B235,100)),0)</f>
        <v>7.643712670055287</v>
      </c>
      <c r="E237" s="25">
        <f>hk*MIN(B236,100)^e</f>
        <v>79.10174083908721</v>
      </c>
      <c r="F237" s="25">
        <f>E237-E236</f>
        <v>9.12561464094928</v>
      </c>
      <c r="G237" s="24">
        <f ca="1">IF(RAND()&lt;1-(E236/Hmax)^p,1,0)</f>
        <v>1</v>
      </c>
    </row>
    <row r="238" spans="1:7" ht="12.75" customHeight="1">
      <c r="A238" s="24">
        <f>A237+1</f>
        <v>229</v>
      </c>
      <c r="B238" s="25">
        <f>Ct+It</f>
        <v>100.13959644493326</v>
      </c>
      <c r="C238" s="25">
        <f>MAX(Ck+(Tt*cm_opti+(1-Tt)*cm_pess)*(MIN(B237,100)+yKG*F237),Ck)</f>
        <v>92.32399725970997</v>
      </c>
      <c r="D238" s="25">
        <f>MAX(In+i*(MIN(B237,100)-MIN(B236,100)),0)</f>
        <v>7.8155991852232845</v>
      </c>
      <c r="E238" s="25">
        <f>hk*MIN(B237,100)^e</f>
        <v>89.43552578538451</v>
      </c>
      <c r="F238" s="25">
        <f>E238-E237</f>
        <v>10.3337849462973</v>
      </c>
      <c r="G238" s="24">
        <f ca="1">IF(RAND()&lt;1-(E237/Hmax)^p,1,0)</f>
        <v>1</v>
      </c>
    </row>
    <row r="239" spans="1:7" s="31" customFormat="1" ht="12.75" customHeight="1">
      <c r="A239" s="31">
        <f>A238+1</f>
        <v>230</v>
      </c>
      <c r="B239" s="32">
        <f>Ct+It</f>
        <v>99.78157807837226</v>
      </c>
      <c r="C239" s="32">
        <f>MAX(Ck+(Tt*cm_opti+(1-Tt)*cm_pess)*(MIN(B238,100)+yKG*F238),Ck)</f>
        <v>92.06675698925947</v>
      </c>
      <c r="D239" s="32">
        <f>MAX(In+i*(MIN(B238,100)-MIN(B237,100)),0)</f>
        <v>7.714821089112789</v>
      </c>
      <c r="E239" s="32">
        <f>hk*MIN(B238,100)^e</f>
        <v>100</v>
      </c>
      <c r="F239" s="32">
        <f>E239-E238</f>
        <v>10.564474214615487</v>
      </c>
      <c r="G239" s="31">
        <f ca="1">IF(RAND()&lt;1-(E238/Hmax)^p,1,0)</f>
        <v>0</v>
      </c>
    </row>
    <row r="240" spans="1:7" ht="12.75" customHeight="1">
      <c r="A240" s="24">
        <f>A239+1</f>
        <v>231</v>
      </c>
      <c r="B240" s="25">
        <f>Ct+It</f>
        <v>96.82894634480704</v>
      </c>
      <c r="C240" s="25">
        <f>MAX(Ck+(Tt*cm_opti+(1-Tt)*cm_pess)*(MIN(B239,100)+yKG*F239),Ck)</f>
        <v>91.9381573056209</v>
      </c>
      <c r="D240" s="25">
        <f>MAX(In+i*(MIN(B239,100)-MIN(B238,100)),0)</f>
        <v>4.8907890391861315</v>
      </c>
      <c r="E240" s="25">
        <f>hk*MIN(B239,100)^e</f>
        <v>99.563633238103</v>
      </c>
      <c r="F240" s="25">
        <f>E240-E239</f>
        <v>-0.4363667618970055</v>
      </c>
      <c r="G240" s="24">
        <f ca="1">IF(RAND()&lt;1-(E239/Hmax)^p,1,0)</f>
        <v>0</v>
      </c>
    </row>
    <row r="241" spans="1:7" ht="12.75" customHeight="1">
      <c r="A241" s="24">
        <f>A240+1</f>
        <v>232</v>
      </c>
      <c r="B241" s="25">
        <f>Ct+It</f>
        <v>90.89956785668362</v>
      </c>
      <c r="C241" s="25">
        <f>MAX(Ck+(Tt*cm_opti+(1-Tt)*cm_pess)*(MIN(B240,100)+yKG*F240),Ck)</f>
        <v>87.37588372346623</v>
      </c>
      <c r="D241" s="25">
        <f>MAX(In+i*(MIN(B240,100)-MIN(B239,100)),0)</f>
        <v>3.5236841332173867</v>
      </c>
      <c r="E241" s="25">
        <f>hk*MIN(B240,100)^e</f>
        <v>93.7584485024552</v>
      </c>
      <c r="F241" s="25">
        <f>E241-E240</f>
        <v>-5.805184735647799</v>
      </c>
      <c r="G241" s="24">
        <f ca="1">IF(RAND()&lt;1-(E240/Hmax)^p,1,0)</f>
        <v>0</v>
      </c>
    </row>
    <row r="242" spans="1:7" ht="12.75" customHeight="1">
      <c r="A242" s="24">
        <f>A241+1</f>
        <v>233</v>
      </c>
      <c r="B242" s="25">
        <f>Ct+It</f>
        <v>83.59392809415561</v>
      </c>
      <c r="C242" s="25">
        <f>MAX(Ck+(Tt*cm_opti+(1-Tt)*cm_pess)*(MIN(B241,100)+yKG*F241),Ck)</f>
        <v>81.55861733821733</v>
      </c>
      <c r="D242" s="25">
        <f>MAX(In+i*(MIN(B241,100)-MIN(B240,100)),0)</f>
        <v>2.0353107559382906</v>
      </c>
      <c r="E242" s="25">
        <f>hk*MIN(B241,100)^e</f>
        <v>82.62731436531828</v>
      </c>
      <c r="F242" s="25">
        <f>E242-E241</f>
        <v>-11.131134137136911</v>
      </c>
      <c r="G242" s="24">
        <f ca="1">IF(RAND()&lt;1-(E241/Hmax)^p,1,0)</f>
        <v>0</v>
      </c>
    </row>
    <row r="243" spans="1:7" ht="12.75" customHeight="1">
      <c r="A243" s="24">
        <f>A242+1</f>
        <v>234</v>
      </c>
      <c r="B243" s="25">
        <f>Ct+It</f>
        <v>75.99609576663312</v>
      </c>
      <c r="C243" s="25">
        <f>MAX(Ck+(Tt*cm_opti+(1-Tt)*cm_pess)*(MIN(B242,100)+yKG*F242),Ck)</f>
        <v>74.64891564789711</v>
      </c>
      <c r="D243" s="25">
        <f>MAX(In+i*(MIN(B242,100)-MIN(B241,100)),0)</f>
        <v>1.3471801187359986</v>
      </c>
      <c r="E243" s="25">
        <f>hk*MIN(B242,100)^e</f>
        <v>69.8794481421086</v>
      </c>
      <c r="F243" s="25">
        <f>E243-E242</f>
        <v>-12.747866223209684</v>
      </c>
      <c r="G243" s="24">
        <f ca="1">IF(RAND()&lt;1-(E242/Hmax)^p,1,0)</f>
        <v>0</v>
      </c>
    </row>
    <row r="244" spans="1:7" ht="12.75" customHeight="1">
      <c r="A244" s="24">
        <f>A243+1</f>
        <v>235</v>
      </c>
      <c r="B244" s="25">
        <f>Ct+It</f>
        <v>69.4483872049033</v>
      </c>
      <c r="C244" s="25">
        <f>MAX(Ck+(Tt*cm_opti+(1-Tt)*cm_pess)*(MIN(B243,100)+yKG*F243),Ck)</f>
        <v>68.24730336866455</v>
      </c>
      <c r="D244" s="25">
        <f>MAX(In+i*(MIN(B243,100)-MIN(B242,100)),0)</f>
        <v>1.2010838362387517</v>
      </c>
      <c r="E244" s="25">
        <f>hk*MIN(B243,100)^e</f>
        <v>57.75406571771272</v>
      </c>
      <c r="F244" s="25">
        <f>E244-E243</f>
        <v>-12.12538242439588</v>
      </c>
      <c r="G244" s="24">
        <f ca="1">IF(RAND()&lt;1-(E243/Hmax)^p,1,0)</f>
        <v>0</v>
      </c>
    </row>
    <row r="245" spans="1:7" ht="12.75" customHeight="1">
      <c r="A245" s="24">
        <f>A244+1</f>
        <v>236</v>
      </c>
      <c r="B245" s="25">
        <f>Ct+It</f>
        <v>64.85977899817856</v>
      </c>
      <c r="C245" s="25">
        <f>MAX(Ck+(Tt*cm_opti+(1-Tt)*cm_pess)*(MIN(B244,100)+yKG*F244),Ck)</f>
        <v>63.133633279043465</v>
      </c>
      <c r="D245" s="25">
        <f>MAX(In+i*(MIN(B244,100)-MIN(B243,100)),0)</f>
        <v>1.72614571913509</v>
      </c>
      <c r="E245" s="25">
        <f>hk*MIN(B244,100)^e</f>
        <v>48.23078485362176</v>
      </c>
      <c r="F245" s="25">
        <f>E245-E244</f>
        <v>-9.523280864090957</v>
      </c>
      <c r="G245" s="24">
        <f ca="1">IF(RAND()&lt;1-(E244/Hmax)^p,1,0)</f>
        <v>0</v>
      </c>
    </row>
    <row r="246" spans="1:7" ht="12.75" customHeight="1">
      <c r="A246" s="24">
        <f>A245+1</f>
        <v>237</v>
      </c>
      <c r="B246" s="25">
        <f>Ct+It</f>
        <v>65.81281086147007</v>
      </c>
      <c r="C246" s="25">
        <f>MAX(Ck+(Tt*cm_opti+(1-Tt)*cm_pess)*(MIN(B245,100)+yKG*F245),Ck)</f>
        <v>63.10711496483244</v>
      </c>
      <c r="D246" s="25">
        <f>MAX(In+i*(MIN(B245,100)-MIN(B244,100)),0)</f>
        <v>2.7056958966376286</v>
      </c>
      <c r="E246" s="25">
        <f>hk*MIN(B245,100)^e</f>
        <v>42.06790931692564</v>
      </c>
      <c r="F246" s="25">
        <f>E246-E245</f>
        <v>-6.16287553669612</v>
      </c>
      <c r="G246" s="24">
        <f ca="1">IF(RAND()&lt;1-(E245/Hmax)^p,1,0)</f>
        <v>1</v>
      </c>
    </row>
    <row r="247" spans="1:7" ht="12.75" customHeight="1">
      <c r="A247" s="24">
        <f>A246+1</f>
        <v>238</v>
      </c>
      <c r="B247" s="25">
        <f>Ct+It</f>
        <v>66.89418951348259</v>
      </c>
      <c r="C247" s="25">
        <f>MAX(Ck+(Tt*cm_opti+(1-Tt)*cm_pess)*(MIN(B246,100)+yKG*F246),Ck)</f>
        <v>61.41767358183684</v>
      </c>
      <c r="D247" s="25">
        <f>MAX(In+i*(MIN(B246,100)-MIN(B245,100)),0)</f>
        <v>5.476515931645757</v>
      </c>
      <c r="E247" s="25">
        <f>hk*MIN(B246,100)^e</f>
        <v>43.31326073487633</v>
      </c>
      <c r="F247" s="25">
        <f>E247-E246</f>
        <v>1.2453514179506868</v>
      </c>
      <c r="G247" s="24">
        <f ca="1">IF(RAND()&lt;1-(E246/Hmax)^p,1,0)</f>
        <v>0</v>
      </c>
    </row>
    <row r="248" spans="1:7" ht="12.75" customHeight="1">
      <c r="A248" s="24">
        <f>A247+1</f>
        <v>239</v>
      </c>
      <c r="B248" s="25">
        <f>Ct+It</f>
        <v>72.66538758878099</v>
      </c>
      <c r="C248" s="25">
        <f>MAX(Ck+(Tt*cm_opti+(1-Tt)*cm_pess)*(MIN(B247,100)+yKG*F247),Ck)</f>
        <v>67.12469826277473</v>
      </c>
      <c r="D248" s="25">
        <f>MAX(In+i*(MIN(B247,100)-MIN(B246,100)),0)</f>
        <v>5.540689326006259</v>
      </c>
      <c r="E248" s="25">
        <f>hk*MIN(B247,100)^e</f>
        <v>44.748325906657236</v>
      </c>
      <c r="F248" s="25">
        <f>E248-E247</f>
        <v>1.4350651717809058</v>
      </c>
      <c r="G248" s="24">
        <f ca="1">IF(RAND()&lt;1-(E247/Hmax)^p,1,0)</f>
        <v>1</v>
      </c>
    </row>
    <row r="249" spans="1:7" s="31" customFormat="1" ht="12.75" customHeight="1">
      <c r="A249" s="31">
        <f>A248+1</f>
        <v>240</v>
      </c>
      <c r="B249" s="32">
        <f>Ct+It</f>
        <v>79.95612983711649</v>
      </c>
      <c r="C249" s="32">
        <f>MAX(Ck+(Tt*cm_opti+(1-Tt)*cm_pess)*(MIN(B248,100)+yKG*F248),Ck)</f>
        <v>72.07053079946729</v>
      </c>
      <c r="D249" s="32">
        <f>MAX(In+i*(MIN(B248,100)-MIN(B247,100)),0)</f>
        <v>7.8855990376492</v>
      </c>
      <c r="E249" s="32">
        <f>hk*MIN(B248,100)^e</f>
        <v>52.80258553427766</v>
      </c>
      <c r="F249" s="32">
        <f>E249-E248</f>
        <v>8.054259627620425</v>
      </c>
      <c r="G249" s="31">
        <f ca="1">IF(RAND()&lt;1-(E248/Hmax)^p,1,0)</f>
        <v>1</v>
      </c>
    </row>
    <row r="250" spans="1:7" ht="12.75" customHeight="1">
      <c r="A250" s="24">
        <f>A249+1</f>
        <v>241</v>
      </c>
      <c r="B250" s="25">
        <f>Ct+It</f>
        <v>88.3196116565861</v>
      </c>
      <c r="C250" s="25">
        <f>MAX(Ck+(Tt*cm_opti+(1-Tt)*cm_pess)*(MIN(B249,100)+yKG*F249),Ck)</f>
        <v>79.67424053241835</v>
      </c>
      <c r="D250" s="25">
        <f>MAX(In+i*(MIN(B249,100)-MIN(B248,100)),0)</f>
        <v>8.645371124167752</v>
      </c>
      <c r="E250" s="25">
        <f>hk*MIN(B249,100)^e</f>
        <v>63.929826985298305</v>
      </c>
      <c r="F250" s="25">
        <f>E250-E249</f>
        <v>11.127241451020645</v>
      </c>
      <c r="G250" s="24">
        <f ca="1">IF(RAND()&lt;1-(E249/Hmax)^p,1,0)</f>
        <v>1</v>
      </c>
    </row>
    <row r="251" spans="1:7" ht="12.75" customHeight="1">
      <c r="A251" s="24">
        <f>A250+1</f>
        <v>242</v>
      </c>
      <c r="B251" s="25">
        <f>Ct+It</f>
        <v>96.61794962617489</v>
      </c>
      <c r="C251" s="25">
        <f>MAX(Ck+(Tt*cm_opti+(1-Tt)*cm_pess)*(MIN(B250,100)+yKG*F250),Ck)</f>
        <v>87.43620871644008</v>
      </c>
      <c r="D251" s="25">
        <f>MAX(In+i*(MIN(B250,100)-MIN(B249,100)),0)</f>
        <v>9.181740909734806</v>
      </c>
      <c r="E251" s="25">
        <f>hk*MIN(B250,100)^e</f>
        <v>78.00353803170181</v>
      </c>
      <c r="F251" s="25">
        <f>E251-E250</f>
        <v>14.073711046403503</v>
      </c>
      <c r="G251" s="24">
        <f ca="1">IF(RAND()&lt;1-(E250/Hmax)^p,1,0)</f>
        <v>1</v>
      </c>
    </row>
    <row r="252" spans="1:7" ht="12.75" customHeight="1">
      <c r="A252" s="24">
        <f>A251+1</f>
        <v>243</v>
      </c>
      <c r="B252" s="25">
        <f>Ct+It</f>
        <v>99.25827089501502</v>
      </c>
      <c r="C252" s="25">
        <f>MAX(Ck+(Tt*cm_opti+(1-Tt)*cm_pess)*(MIN(B251,100)+yKG*F251),Ck)</f>
        <v>90.10910191022062</v>
      </c>
      <c r="D252" s="25">
        <f>MAX(In+i*(MIN(B251,100)-MIN(B250,100)),0)</f>
        <v>9.149168984794393</v>
      </c>
      <c r="E252" s="25">
        <f>hk*MIN(B251,100)^e</f>
        <v>93.3502818996607</v>
      </c>
      <c r="F252" s="25">
        <f>E252-E251</f>
        <v>15.346743867958892</v>
      </c>
      <c r="G252" s="24">
        <f ca="1">IF(RAND()&lt;1-(E251/Hmax)^p,1,0)</f>
        <v>0</v>
      </c>
    </row>
    <row r="253" spans="1:7" ht="12.75" customHeight="1">
      <c r="A253" s="24">
        <f>A252+1</f>
        <v>244</v>
      </c>
      <c r="B253" s="25">
        <f>Ct+It</f>
        <v>103.95087396712408</v>
      </c>
      <c r="C253" s="25">
        <f>MAX(Ck+(Tt*cm_opti+(1-Tt)*cm_pess)*(MIN(B252,100)+yKG*F252),Ck)</f>
        <v>97.63071333270402</v>
      </c>
      <c r="D253" s="25">
        <f>MAX(In+i*(MIN(B252,100)-MIN(B251,100)),0)</f>
        <v>6.320160634420063</v>
      </c>
      <c r="E253" s="25">
        <f>hk*MIN(B252,100)^e</f>
        <v>98.52204341068186</v>
      </c>
      <c r="F253" s="25">
        <f>E253-E252</f>
        <v>5.17176151102116</v>
      </c>
      <c r="G253" s="24">
        <f ca="1">IF(RAND()&lt;1-(E252/Hmax)^p,1,0)</f>
        <v>1</v>
      </c>
    </row>
    <row r="254" spans="1:7" ht="12.75" customHeight="1">
      <c r="A254" s="24">
        <f>A253+1</f>
        <v>245</v>
      </c>
      <c r="B254" s="25">
        <f>Ct+It</f>
        <v>96.40521685469673</v>
      </c>
      <c r="C254" s="25">
        <f>MAX(Ck+(Tt*cm_opti+(1-Tt)*cm_pess)*(MIN(B253,100)+yKG*F253),Ck)</f>
        <v>91.03435230220424</v>
      </c>
      <c r="D254" s="25">
        <f>MAX(In+i*(MIN(B253,100)-MIN(B252,100)),0)</f>
        <v>5.370864552492492</v>
      </c>
      <c r="E254" s="25">
        <f>hk*MIN(B253,100)^e</f>
        <v>100</v>
      </c>
      <c r="F254" s="25">
        <f>E254-E253</f>
        <v>1.47795658931814</v>
      </c>
      <c r="G254" s="24">
        <f ca="1">IF(RAND()&lt;1-(E253/Hmax)^p,1,0)</f>
        <v>0</v>
      </c>
    </row>
    <row r="255" spans="1:7" ht="12.75" customHeight="1">
      <c r="A255" s="24">
        <f>A254+1</f>
        <v>246</v>
      </c>
      <c r="B255" s="25">
        <f>Ct+It</f>
        <v>90.62237322896938</v>
      </c>
      <c r="C255" s="25">
        <f>MAX(Ck+(Tt*cm_opti+(1-Tt)*cm_pess)*(MIN(B254,100)+yKG*F254),Ck)</f>
        <v>87.41976480162101</v>
      </c>
      <c r="D255" s="25">
        <f>MAX(In+i*(MIN(B254,100)-MIN(B253,100)),0)</f>
        <v>3.202608427348366</v>
      </c>
      <c r="E255" s="25">
        <f>hk*MIN(B254,100)^e</f>
        <v>92.93965836801102</v>
      </c>
      <c r="F255" s="25">
        <f>E255-E254</f>
        <v>-7.060341631988976</v>
      </c>
      <c r="G255" s="24">
        <f ca="1">IF(RAND()&lt;1-(E254/Hmax)^p,1,0)</f>
        <v>0</v>
      </c>
    </row>
    <row r="256" spans="1:7" ht="12.75" customHeight="1">
      <c r="A256" s="24">
        <f>A255+1</f>
        <v>247</v>
      </c>
      <c r="B256" s="25">
        <f>Ct+It</f>
        <v>83.19440844391403</v>
      </c>
      <c r="C256" s="25">
        <f>MAX(Ck+(Tt*cm_opti+(1-Tt)*cm_pess)*(MIN(B255,100)+yKG*F255),Ck)</f>
        <v>81.08583025677771</v>
      </c>
      <c r="D256" s="25">
        <f>MAX(In+i*(MIN(B255,100)-MIN(B254,100)),0)</f>
        <v>2.108578187136324</v>
      </c>
      <c r="E256" s="25">
        <f>hk*MIN(B255,100)^e</f>
        <v>82.12414529650627</v>
      </c>
      <c r="F256" s="25">
        <f>E256-E255</f>
        <v>-10.815513071504753</v>
      </c>
      <c r="G256" s="24">
        <f ca="1">IF(RAND()&lt;1-(E255/Hmax)^p,1,0)</f>
        <v>0</v>
      </c>
    </row>
    <row r="257" spans="1:7" ht="12.75" customHeight="1">
      <c r="A257" s="24">
        <f>A256+1</f>
        <v>248</v>
      </c>
      <c r="B257" s="25">
        <f>Ct+It</f>
        <v>79.70296825710449</v>
      </c>
      <c r="C257" s="25">
        <f>MAX(Ck+(Tt*cm_opti+(1-Tt)*cm_pess)*(MIN(B256,100)+yKG*F256),Ck)</f>
        <v>78.41695064963216</v>
      </c>
      <c r="D257" s="25">
        <f>MAX(In+i*(MIN(B256,100)-MIN(B255,100)),0)</f>
        <v>1.2860176074723242</v>
      </c>
      <c r="E257" s="25">
        <f>hk*MIN(B256,100)^e</f>
        <v>69.21309596332794</v>
      </c>
      <c r="F257" s="25">
        <f>E257-E256</f>
        <v>-12.911049333178326</v>
      </c>
      <c r="G257" s="24">
        <f ca="1">IF(RAND()&lt;1-(E256/Hmax)^p,1,0)</f>
        <v>1</v>
      </c>
    </row>
    <row r="258" spans="1:7" ht="12.75" customHeight="1">
      <c r="A258" s="24">
        <f>A257+1</f>
        <v>249</v>
      </c>
      <c r="B258" s="25">
        <f>Ct+It</f>
        <v>74.43444464564317</v>
      </c>
      <c r="C258" s="25">
        <f>MAX(Ck+(Tt*cm_opti+(1-Tt)*cm_pess)*(MIN(B257,100)+yKG*F257),Ck)</f>
        <v>71.18016473904794</v>
      </c>
      <c r="D258" s="25">
        <f>MAX(In+i*(MIN(B257,100)-MIN(B256,100)),0)</f>
        <v>3.2542799065952295</v>
      </c>
      <c r="E258" s="25">
        <f>hk*MIN(B257,100)^e</f>
        <v>63.525631489930056</v>
      </c>
      <c r="F258" s="25">
        <f>E258-E257</f>
        <v>-5.687464473397888</v>
      </c>
      <c r="G258" s="24">
        <f ca="1">IF(RAND()&lt;1-(E257/Hmax)^p,1,0)</f>
        <v>0</v>
      </c>
    </row>
    <row r="259" spans="1:7" s="31" customFormat="1" ht="12.75" customHeight="1">
      <c r="A259" s="31">
        <f>A258+1</f>
        <v>250</v>
      </c>
      <c r="B259" s="32">
        <f>Ct+It</f>
        <v>70.77580101610431</v>
      </c>
      <c r="C259" s="32">
        <f>MAX(Ck+(Tt*cm_opti+(1-Tt)*cm_pess)*(MIN(B258,100)+yKG*F258),Ck)</f>
        <v>68.41006282183497</v>
      </c>
      <c r="D259" s="32">
        <f>MAX(In+i*(MIN(B258,100)-MIN(B257,100)),0)</f>
        <v>2.3657381942693405</v>
      </c>
      <c r="E259" s="32">
        <f>hk*MIN(B258,100)^e</f>
        <v>55.40486549705317</v>
      </c>
      <c r="F259" s="32">
        <f>E259-E258</f>
        <v>-8.120765992876883</v>
      </c>
      <c r="G259" s="31">
        <f ca="1">IF(RAND()&lt;1-(E258/Hmax)^p,1,0)</f>
        <v>0</v>
      </c>
    </row>
    <row r="260" spans="1:7" ht="12.75" customHeight="1">
      <c r="A260" s="24">
        <f>A259+1</f>
        <v>251</v>
      </c>
      <c r="B260" s="25">
        <f>Ct+It</f>
        <v>71.60444627543289</v>
      </c>
      <c r="C260" s="25">
        <f>MAX(Ck+(Tt*cm_opti+(1-Tt)*cm_pess)*(MIN(B259,100)+yKG*F259),Ck)</f>
        <v>68.43376809020232</v>
      </c>
      <c r="D260" s="25">
        <f>MAX(In+i*(MIN(B259,100)-MIN(B258,100)),0)</f>
        <v>3.170678185230571</v>
      </c>
      <c r="E260" s="25">
        <f>hk*MIN(B259,100)^e</f>
        <v>50.09214009471192</v>
      </c>
      <c r="F260" s="25">
        <f>E260-E259</f>
        <v>-5.3127254023412505</v>
      </c>
      <c r="G260" s="24">
        <f ca="1">IF(RAND()&lt;1-(E259/Hmax)^p,1,0)</f>
        <v>1</v>
      </c>
    </row>
    <row r="261" spans="1:7" ht="12.75" customHeight="1">
      <c r="A261" s="24">
        <f>A260+1</f>
        <v>252</v>
      </c>
      <c r="B261" s="25">
        <f>Ct+It</f>
        <v>75.14914781578474</v>
      </c>
      <c r="C261" s="25">
        <f>MAX(Ck+(Tt*cm_opti+(1-Tt)*cm_pess)*(MIN(B260,100)+yKG*F260),Ck)</f>
        <v>69.73482518612045</v>
      </c>
      <c r="D261" s="25">
        <f>MAX(In+i*(MIN(B260,100)-MIN(B259,100)),0)</f>
        <v>5.414322629664291</v>
      </c>
      <c r="E261" s="25">
        <f>hk*MIN(B260,100)^e</f>
        <v>51.271967264113556</v>
      </c>
      <c r="F261" s="25">
        <f>E261-E260</f>
        <v>1.1798271694016336</v>
      </c>
      <c r="G261" s="24">
        <f ca="1">IF(RAND()&lt;1-(E260/Hmax)^p,1,0)</f>
        <v>1</v>
      </c>
    </row>
    <row r="262" spans="1:7" ht="12.75" customHeight="1">
      <c r="A262" s="24">
        <f>A261+1</f>
        <v>253</v>
      </c>
      <c r="B262" s="25">
        <f>Ct+It</f>
        <v>80.8998396870908</v>
      </c>
      <c r="C262" s="25">
        <f>MAX(Ck+(Tt*cm_opti+(1-Tt)*cm_pess)*(MIN(B261,100)+yKG*F261),Ck)</f>
        <v>74.12748891691487</v>
      </c>
      <c r="D262" s="25">
        <f>MAX(In+i*(MIN(B261,100)-MIN(B260,100)),0)</f>
        <v>6.772350770175926</v>
      </c>
      <c r="E262" s="25">
        <f>hk*MIN(B261,100)^e</f>
        <v>56.47394417438665</v>
      </c>
      <c r="F262" s="25">
        <f>E262-E261</f>
        <v>5.201976910273096</v>
      </c>
      <c r="G262" s="24">
        <f ca="1">IF(RAND()&lt;1-(E261/Hmax)^p,1,0)</f>
        <v>1</v>
      </c>
    </row>
    <row r="263" spans="1:7" ht="12.75" customHeight="1">
      <c r="A263" s="24">
        <f>A262+1</f>
        <v>254</v>
      </c>
      <c r="B263" s="25">
        <f>Ct+It</f>
        <v>87.74562976311324</v>
      </c>
      <c r="C263" s="25">
        <f>MAX(Ck+(Tt*cm_opti+(1-Tt)*cm_pess)*(MIN(B262,100)+yKG*F262),Ck)</f>
        <v>79.87028382746021</v>
      </c>
      <c r="D263" s="25">
        <f>MAX(In+i*(MIN(B262,100)-MIN(B261,100)),0)</f>
        <v>7.87534593565303</v>
      </c>
      <c r="E263" s="25">
        <f>hk*MIN(B262,100)^e</f>
        <v>65.44784061396992</v>
      </c>
      <c r="F263" s="25">
        <f>E263-E262</f>
        <v>8.973896439583264</v>
      </c>
      <c r="G263" s="24">
        <f ca="1">IF(RAND()&lt;1-(E262/Hmax)^p,1,0)</f>
        <v>1</v>
      </c>
    </row>
    <row r="264" spans="1:7" ht="12.75" customHeight="1">
      <c r="A264" s="24">
        <f>A263+1</f>
        <v>255</v>
      </c>
      <c r="B264" s="25">
        <f>Ct+It</f>
        <v>94.91363333006892</v>
      </c>
      <c r="C264" s="25">
        <f>MAX(Ck+(Tt*cm_opti+(1-Tt)*cm_pess)*(MIN(B263,100)+yKG*F263),Ck)</f>
        <v>86.4907382920577</v>
      </c>
      <c r="D264" s="25">
        <f>MAX(In+i*(MIN(B263,100)-MIN(B262,100)),0)</f>
        <v>8.42289503801122</v>
      </c>
      <c r="E264" s="25">
        <f>hk*MIN(B263,100)^e</f>
        <v>76.99295542525346</v>
      </c>
      <c r="F264" s="25">
        <f>E264-E263</f>
        <v>11.54511481128354</v>
      </c>
      <c r="G264" s="24">
        <f ca="1">IF(RAND()&lt;1-(E263/Hmax)^p,1,0)</f>
        <v>1</v>
      </c>
    </row>
    <row r="265" spans="1:7" ht="12.75" customHeight="1">
      <c r="A265" s="24">
        <f>A264+1</f>
        <v>256</v>
      </c>
      <c r="B265" s="25">
        <f>Ct+It</f>
        <v>101.71392701143418</v>
      </c>
      <c r="C265" s="25">
        <f>MAX(Ck+(Tt*cm_opti+(1-Tt)*cm_pess)*(MIN(B264,100)+yKG*F264),Ck)</f>
        <v>93.12992522795633</v>
      </c>
      <c r="D265" s="25">
        <f>MAX(In+i*(MIN(B264,100)-MIN(B263,100)),0)</f>
        <v>8.584001783477838</v>
      </c>
      <c r="E265" s="25">
        <f>hk*MIN(B264,100)^e</f>
        <v>90.0859779191477</v>
      </c>
      <c r="F265" s="25">
        <f>E265-E264</f>
        <v>13.093022493894239</v>
      </c>
      <c r="G265" s="24">
        <f ca="1">IF(RAND()&lt;1-(E264/Hmax)^p,1,0)</f>
        <v>1</v>
      </c>
    </row>
    <row r="266" spans="1:7" ht="12.75" customHeight="1">
      <c r="A266" s="24">
        <f>A265+1</f>
        <v>257</v>
      </c>
      <c r="B266" s="25">
        <f>Ct+It</f>
        <v>100.1617878337444</v>
      </c>
      <c r="C266" s="25">
        <f>MAX(Ck+(Tt*cm_opti+(1-Tt)*cm_pess)*(MIN(B265,100)+yKG*F265),Ck)</f>
        <v>92.61860449877885</v>
      </c>
      <c r="D266" s="25">
        <f>MAX(In+i*(MIN(B265,100)-MIN(B264,100)),0)</f>
        <v>7.543183334965541</v>
      </c>
      <c r="E266" s="25">
        <f>hk*MIN(B265,100)^e</f>
        <v>100</v>
      </c>
      <c r="F266" s="25">
        <f>E266-E265</f>
        <v>9.914022080852305</v>
      </c>
      <c r="G266" s="24">
        <f ca="1">IF(RAND()&lt;1-(E265/Hmax)^p,1,0)</f>
        <v>0</v>
      </c>
    </row>
    <row r="267" spans="1:7" ht="12.75" customHeight="1">
      <c r="A267" s="24">
        <f>A266+1</f>
        <v>258</v>
      </c>
      <c r="B267" s="25">
        <f>Ct+It</f>
        <v>96.98280441617047</v>
      </c>
      <c r="C267" s="25">
        <f>MAX(Ck+(Tt*cm_opti+(1-Tt)*cm_pess)*(MIN(B266,100)+yKG*F266),Ck)</f>
        <v>91.98280441617047</v>
      </c>
      <c r="D267" s="25">
        <f>MAX(In+i*(MIN(B266,100)-MIN(B265,100)),0)</f>
        <v>5</v>
      </c>
      <c r="E267" s="25">
        <f>hk*MIN(B266,100)^e</f>
        <v>100</v>
      </c>
      <c r="F267" s="25">
        <f>E267-E266</f>
        <v>0</v>
      </c>
      <c r="G267" s="24">
        <f ca="1">IF(RAND()&lt;1-(E266/Hmax)^p,1,0)</f>
        <v>0</v>
      </c>
    </row>
    <row r="268" spans="1:7" ht="12.75" customHeight="1">
      <c r="A268" s="24">
        <f>A267+1</f>
        <v>259</v>
      </c>
      <c r="B268" s="25">
        <f>Ct+It</f>
        <v>91.07764574102161</v>
      </c>
      <c r="C268" s="25">
        <f>MAX(Ck+(Tt*cm_opti+(1-Tt)*cm_pess)*(MIN(B267,100)+yKG*F267),Ck)</f>
        <v>87.58624353293638</v>
      </c>
      <c r="D268" s="25">
        <f>MAX(In+i*(MIN(B267,100)-MIN(B266,100)),0)</f>
        <v>3.4914022080852334</v>
      </c>
      <c r="E268" s="25">
        <f>hk*MIN(B267,100)^e</f>
        <v>94.05664352425174</v>
      </c>
      <c r="F268" s="25">
        <f>E268-E267</f>
        <v>-5.94335647574826</v>
      </c>
      <c r="G268" s="24">
        <f ca="1">IF(RAND()&lt;1-(E267/Hmax)^p,1,0)</f>
        <v>0</v>
      </c>
    </row>
    <row r="269" spans="1:7" s="31" customFormat="1" ht="12.75" customHeight="1">
      <c r="A269" s="31">
        <f>A268+1</f>
        <v>260</v>
      </c>
      <c r="B269" s="32">
        <f>Ct+It</f>
        <v>83.72086596009322</v>
      </c>
      <c r="C269" s="32">
        <f>MAX(Ck+(Tt*cm_opti+(1-Tt)*cm_pess)*(MIN(B268,100)+yKG*F268),Ck)</f>
        <v>81.67344529766764</v>
      </c>
      <c r="D269" s="32">
        <f>MAX(In+i*(MIN(B268,100)-MIN(B267,100)),0)</f>
        <v>2.047420662425573</v>
      </c>
      <c r="E269" s="32">
        <f>hk*MIN(B268,100)^e</f>
        <v>82.95137553727032</v>
      </c>
      <c r="F269" s="32">
        <f>E269-E268</f>
        <v>-11.105267986981417</v>
      </c>
      <c r="G269" s="31">
        <f ca="1">IF(RAND()&lt;1-(E268/Hmax)^p,1,0)</f>
        <v>0</v>
      </c>
    </row>
    <row r="270" spans="1:7" ht="12.75" customHeight="1">
      <c r="A270" s="24">
        <f>A269+1</f>
        <v>261</v>
      </c>
      <c r="B270" s="25">
        <f>Ct+It</f>
        <v>76.07724928021409</v>
      </c>
      <c r="C270" s="25">
        <f>MAX(Ck+(Tt*cm_opti+(1-Tt)*cm_pess)*(MIN(B269,100)+yKG*F269),Ck)</f>
        <v>74.7556391706783</v>
      </c>
      <c r="D270" s="25">
        <f>MAX(In+i*(MIN(B269,100)-MIN(B268,100)),0)</f>
        <v>1.3216101095358042</v>
      </c>
      <c r="E270" s="25">
        <f>hk*MIN(B269,100)^e</f>
        <v>70.09183397107896</v>
      </c>
      <c r="F270" s="25">
        <f>E270-E269</f>
        <v>-12.859541566191368</v>
      </c>
      <c r="G270" s="24">
        <f ca="1">IF(RAND()&lt;1-(E269/Hmax)^p,1,0)</f>
        <v>0</v>
      </c>
    </row>
    <row r="271" spans="1:7" ht="12.75" customHeight="1">
      <c r="A271" s="24">
        <f>A270+1</f>
        <v>262</v>
      </c>
      <c r="B271" s="25">
        <f>Ct+It</f>
        <v>73.11120096542675</v>
      </c>
      <c r="C271" s="25">
        <f>MAX(Ck+(Tt*cm_opti+(1-Tt)*cm_pess)*(MIN(B270,100)+yKG*F270),Ck)</f>
        <v>71.93300930536631</v>
      </c>
      <c r="D271" s="25">
        <f>MAX(In+i*(MIN(B270,100)-MIN(B269,100)),0)</f>
        <v>1.1781916600604347</v>
      </c>
      <c r="E271" s="25">
        <f>hk*MIN(B270,100)^e</f>
        <v>57.87747858043836</v>
      </c>
      <c r="F271" s="25">
        <f>E271-E270</f>
        <v>-12.214355390640598</v>
      </c>
      <c r="G271" s="24">
        <f ca="1">IF(RAND()&lt;1-(E270/Hmax)^p,1,0)</f>
        <v>1</v>
      </c>
    </row>
    <row r="272" spans="1:7" ht="12.75" customHeight="1">
      <c r="A272" s="24">
        <f>A271+1</f>
        <v>263</v>
      </c>
      <c r="B272" s="25">
        <f>Ct+It</f>
        <v>73.06594614270793</v>
      </c>
      <c r="C272" s="25">
        <f>MAX(Ck+(Tt*cm_opti+(1-Tt)*cm_pess)*(MIN(B271,100)+yKG*F271),Ck)</f>
        <v>69.5489703001016</v>
      </c>
      <c r="D272" s="25">
        <f>MAX(In+i*(MIN(B271,100)-MIN(B270,100)),0)</f>
        <v>3.5169758426063282</v>
      </c>
      <c r="E272" s="25">
        <f>hk*MIN(B271,100)^e</f>
        <v>53.45247706607017</v>
      </c>
      <c r="F272" s="25">
        <f>E272-E271</f>
        <v>-4.425001514368184</v>
      </c>
      <c r="G272" s="24">
        <f ca="1">IF(RAND()&lt;1-(E271/Hmax)^p,1,0)</f>
        <v>1</v>
      </c>
    </row>
    <row r="273" spans="1:7" ht="12.75" customHeight="1">
      <c r="A273" s="24">
        <f>A272+1</f>
        <v>264</v>
      </c>
      <c r="B273" s="25">
        <f>Ct+It</f>
        <v>72.5451291999333</v>
      </c>
      <c r="C273" s="25">
        <f>MAX(Ck+(Tt*cm_opti+(1-Tt)*cm_pess)*(MIN(B272,100)+yKG*F272),Ck)</f>
        <v>67.56775661129271</v>
      </c>
      <c r="D273" s="25">
        <f>MAX(In+i*(MIN(B272,100)-MIN(B271,100)),0)</f>
        <v>4.977372588640591</v>
      </c>
      <c r="E273" s="25">
        <f>hk*MIN(B272,100)^e</f>
        <v>53.38632485729096</v>
      </c>
      <c r="F273" s="25">
        <f>E273-E272</f>
        <v>-0.06615220877921502</v>
      </c>
      <c r="G273" s="24">
        <f ca="1">IF(RAND()&lt;1-(E272/Hmax)^p,1,0)</f>
        <v>0</v>
      </c>
    </row>
    <row r="274" spans="1:7" ht="12.75" customHeight="1">
      <c r="A274" s="24">
        <f>A273+1</f>
        <v>265</v>
      </c>
      <c r="B274" s="25">
        <f>Ct+It</f>
        <v>76.3888940041904</v>
      </c>
      <c r="C274" s="25">
        <f>MAX(Ck+(Tt*cm_opti+(1-Tt)*cm_pess)*(MIN(B273,100)+yKG*F273),Ck)</f>
        <v>71.64930247557771</v>
      </c>
      <c r="D274" s="25">
        <f>MAX(In+i*(MIN(B273,100)-MIN(B272,100)),0)</f>
        <v>4.739591528612685</v>
      </c>
      <c r="E274" s="25">
        <f>hk*MIN(B273,100)^e</f>
        <v>52.62795770635015</v>
      </c>
      <c r="F274" s="25">
        <f>E274-E273</f>
        <v>-0.7583671509408063</v>
      </c>
      <c r="G274" s="24">
        <f ca="1">IF(RAND()&lt;1-(E273/Hmax)^p,1,0)</f>
        <v>1</v>
      </c>
    </row>
    <row r="275" spans="1:7" ht="12.75" customHeight="1">
      <c r="A275" s="24">
        <f>A274+1</f>
        <v>266</v>
      </c>
      <c r="B275" s="25">
        <f>Ct+It</f>
        <v>81.69128928611548</v>
      </c>
      <c r="C275" s="25">
        <f>MAX(Ck+(Tt*cm_opti+(1-Tt)*cm_pess)*(MIN(B274,100)+yKG*F274),Ck)</f>
        <v>74.76940688398693</v>
      </c>
      <c r="D275" s="25">
        <f>MAX(In+i*(MIN(B274,100)-MIN(B273,100)),0)</f>
        <v>6.921882402128553</v>
      </c>
      <c r="E275" s="25">
        <f>hk*MIN(B274,100)^e</f>
        <v>58.35263127183437</v>
      </c>
      <c r="F275" s="25">
        <f>E275-E274</f>
        <v>5.724673565484217</v>
      </c>
      <c r="G275" s="24">
        <f ca="1">IF(RAND()&lt;1-(E274/Hmax)^p,1,0)</f>
        <v>1</v>
      </c>
    </row>
    <row r="276" spans="1:7" ht="12.75" customHeight="1">
      <c r="A276" s="24">
        <f>A275+1</f>
        <v>267</v>
      </c>
      <c r="B276" s="25">
        <f>Ct+It</f>
        <v>84.14916378295177</v>
      </c>
      <c r="C276" s="25">
        <f>MAX(Ck+(Tt*cm_opti+(1-Tt)*cm_pess)*(MIN(B275,100)+yKG*F275),Ck)</f>
        <v>76.49796614198924</v>
      </c>
      <c r="D276" s="25">
        <f>MAX(In+i*(MIN(B275,100)-MIN(B274,100)),0)</f>
        <v>7.651197640962536</v>
      </c>
      <c r="E276" s="25">
        <f>hk*MIN(B275,100)^e</f>
        <v>66.73466745227806</v>
      </c>
      <c r="F276" s="25">
        <f>E276-E275</f>
        <v>8.382036180443691</v>
      </c>
      <c r="G276" s="24">
        <f ca="1">IF(RAND()&lt;1-(E275/Hmax)^p,1,0)</f>
        <v>0</v>
      </c>
    </row>
    <row r="277" spans="1:7" ht="12.75" customHeight="1">
      <c r="A277" s="24">
        <f>A276+1</f>
        <v>268</v>
      </c>
      <c r="B277" s="25">
        <f>Ct+It</f>
        <v>89.53690915227145</v>
      </c>
      <c r="C277" s="25">
        <f>MAX(Ck+(Tt*cm_opti+(1-Tt)*cm_pess)*(MIN(B276,100)+yKG*F276),Ck)</f>
        <v>83.3079719038533</v>
      </c>
      <c r="D277" s="25">
        <f>MAX(In+i*(MIN(B276,100)-MIN(B275,100)),0)</f>
        <v>6.228937248418148</v>
      </c>
      <c r="E277" s="25">
        <f>hk*MIN(B276,100)^e</f>
        <v>70.81081765370043</v>
      </c>
      <c r="F277" s="25">
        <f>E277-E276</f>
        <v>4.076150201422365</v>
      </c>
      <c r="G277" s="24">
        <f ca="1">IF(RAND()&lt;1-(E276/Hmax)^p,1,0)</f>
        <v>1</v>
      </c>
    </row>
    <row r="278" spans="1:7" ht="12.75" customHeight="1">
      <c r="A278" s="24">
        <f>A277+1</f>
        <v>269</v>
      </c>
      <c r="B278" s="25">
        <f>Ct+It</f>
        <v>94.66642738189282</v>
      </c>
      <c r="C278" s="25">
        <f>MAX(Ck+(Tt*cm_opti+(1-Tt)*cm_pess)*(MIN(B277,100)+yKG*F277),Ck)</f>
        <v>86.97255469723298</v>
      </c>
      <c r="D278" s="25">
        <f>MAX(In+i*(MIN(B277,100)-MIN(B276,100)),0)</f>
        <v>7.693872684659837</v>
      </c>
      <c r="E278" s="25">
        <f>hk*MIN(B277,100)^e</f>
        <v>80.16858100542112</v>
      </c>
      <c r="F278" s="25">
        <f>E278-E277</f>
        <v>9.357763351720692</v>
      </c>
      <c r="G278" s="24">
        <f ca="1">IF(RAND()&lt;1-(E277/Hmax)^p,1,0)</f>
        <v>1</v>
      </c>
    </row>
    <row r="279" spans="1:7" s="31" customFormat="1" ht="12.75" customHeight="1">
      <c r="A279" s="31">
        <f>A278+1</f>
        <v>270</v>
      </c>
      <c r="B279" s="32">
        <f>Ct+It</f>
        <v>100.01974710166022</v>
      </c>
      <c r="C279" s="32">
        <f>MAX(Ck+(Tt*cm_opti+(1-Tt)*cm_pess)*(MIN(B278,100)+yKG*F278),Ck)</f>
        <v>92.45498798684953</v>
      </c>
      <c r="D279" s="32">
        <f>MAX(In+i*(MIN(B278,100)-MIN(B277,100)),0)</f>
        <v>7.564759114810684</v>
      </c>
      <c r="E279" s="32">
        <f>hk*MIN(B278,100)^e</f>
        <v>89.61732473251186</v>
      </c>
      <c r="F279" s="32">
        <f>E279-E278</f>
        <v>9.448743727090744</v>
      </c>
      <c r="G279" s="31">
        <f ca="1">IF(RAND()&lt;1-(E278/Hmax)^p,1,0)</f>
        <v>1</v>
      </c>
    </row>
    <row r="280" spans="1:7" ht="12.75" customHeight="1">
      <c r="A280" s="24">
        <f>A279+1</f>
        <v>271</v>
      </c>
      <c r="B280" s="25">
        <f>Ct+It</f>
        <v>99.55653505447175</v>
      </c>
      <c r="C280" s="25">
        <f>MAX(Ck+(Tt*cm_opti+(1-Tt)*cm_pess)*(MIN(B279,100)+yKG*F279),Ck)</f>
        <v>91.88974874541816</v>
      </c>
      <c r="D280" s="25">
        <f>MAX(In+i*(MIN(B279,100)-MIN(B278,100)),0)</f>
        <v>7.666786309053592</v>
      </c>
      <c r="E280" s="25">
        <f>hk*MIN(B279,100)^e</f>
        <v>100</v>
      </c>
      <c r="F280" s="25">
        <f>E280-E279</f>
        <v>10.382675267488139</v>
      </c>
      <c r="G280" s="24">
        <f ca="1">IF(RAND()&lt;1-(E279/Hmax)^p,1,0)</f>
        <v>0</v>
      </c>
    </row>
    <row r="281" spans="1:7" ht="12.75" customHeight="1">
      <c r="A281" s="24">
        <f>A280+1</f>
        <v>272</v>
      </c>
      <c r="B281" s="25">
        <f>Ct+It</f>
        <v>96.50003062431091</v>
      </c>
      <c r="C281" s="25">
        <f>MAX(Ck+(Tt*cm_opti+(1-Tt)*cm_pess)*(MIN(B280,100)+yKG*F280),Ck)</f>
        <v>91.72176309707504</v>
      </c>
      <c r="D281" s="25">
        <f>MAX(In+i*(MIN(B280,100)-MIN(B279,100)),0)</f>
        <v>4.778267527235876</v>
      </c>
      <c r="E281" s="25">
        <f>hk*MIN(B280,100)^e</f>
        <v>99.11503672052262</v>
      </c>
      <c r="F281" s="25">
        <f>E281-E280</f>
        <v>-0.8849632794773754</v>
      </c>
      <c r="G281" s="24">
        <f ca="1">IF(RAND()&lt;1-(E280/Hmax)^p,1,0)</f>
        <v>0</v>
      </c>
    </row>
    <row r="282" spans="1:7" ht="12.75" customHeight="1">
      <c r="A282" s="24">
        <f>A281+1</f>
        <v>273</v>
      </c>
      <c r="B282" s="25">
        <f>Ct+It</f>
        <v>90.49477962847286</v>
      </c>
      <c r="C282" s="25">
        <f>MAX(Ck+(Tt*cm_opti+(1-Tt)*cm_pess)*(MIN(B281,100)+yKG*F281),Ck)</f>
        <v>87.02303184355327</v>
      </c>
      <c r="D282" s="25">
        <f>MAX(In+i*(MIN(B281,100)-MIN(B280,100)),0)</f>
        <v>3.471747784919579</v>
      </c>
      <c r="E282" s="25">
        <f>hk*MIN(B281,100)^e</f>
        <v>93.12255910492944</v>
      </c>
      <c r="F282" s="25">
        <f>E282-E281</f>
        <v>-5.992477615593188</v>
      </c>
      <c r="G282" s="24">
        <f ca="1">IF(RAND()&lt;1-(E281/Hmax)^p,1,0)</f>
        <v>0</v>
      </c>
    </row>
    <row r="283" spans="1:7" ht="12.75" customHeight="1">
      <c r="A283" s="24">
        <f>A282+1</f>
        <v>274</v>
      </c>
      <c r="B283" s="25">
        <f>Ct+It</f>
        <v>83.19470268174062</v>
      </c>
      <c r="C283" s="25">
        <f>MAX(Ck+(Tt*cm_opti+(1-Tt)*cm_pess)*(MIN(B282,100)+yKG*F282),Ck)</f>
        <v>81.19732817965965</v>
      </c>
      <c r="D283" s="25">
        <f>MAX(In+i*(MIN(B282,100)-MIN(B281,100)),0)</f>
        <v>1.997374502080973</v>
      </c>
      <c r="E283" s="25">
        <f>hk*MIN(B282,100)^e</f>
        <v>81.89305140005865</v>
      </c>
      <c r="F283" s="25">
        <f>E283-E282</f>
        <v>-11.229507704870784</v>
      </c>
      <c r="G283" s="24">
        <f ca="1">IF(RAND()&lt;1-(E282/Hmax)^p,1,0)</f>
        <v>0</v>
      </c>
    </row>
    <row r="284" spans="1:7" ht="12.75" customHeight="1">
      <c r="A284" s="24">
        <f>A283+1</f>
        <v>275</v>
      </c>
      <c r="B284" s="25">
        <f>Ct+It</f>
        <v>75.65982213105224</v>
      </c>
      <c r="C284" s="25">
        <f>MAX(Ck+(Tt*cm_opti+(1-Tt)*cm_pess)*(MIN(B283,100)+yKG*F283),Ck)</f>
        <v>74.30986060441835</v>
      </c>
      <c r="D284" s="25">
        <f>MAX(In+i*(MIN(B283,100)-MIN(B282,100)),0)</f>
        <v>1.3499615266338836</v>
      </c>
      <c r="E284" s="25">
        <f>hk*MIN(B283,100)^e</f>
        <v>69.21358554303221</v>
      </c>
      <c r="F284" s="25">
        <f>E284-E283</f>
        <v>-12.679465857026443</v>
      </c>
      <c r="G284" s="24">
        <f ca="1">IF(RAND()&lt;1-(E283/Hmax)^p,1,0)</f>
        <v>0</v>
      </c>
    </row>
    <row r="285" spans="1:7" ht="12.75" customHeight="1">
      <c r="A285" s="24">
        <f>A284+1</f>
        <v>276</v>
      </c>
      <c r="B285" s="25">
        <f>Ct+It</f>
        <v>69.22452425809232</v>
      </c>
      <c r="C285" s="25">
        <f>MAX(Ck+(Tt*cm_opti+(1-Tt)*cm_pess)*(MIN(B284,100)+yKG*F284),Ck)</f>
        <v>67.9919645334365</v>
      </c>
      <c r="D285" s="25">
        <f>MAX(In+i*(MIN(B284,100)-MIN(B283,100)),0)</f>
        <v>1.2325597246558075</v>
      </c>
      <c r="E285" s="25">
        <f>hk*MIN(B284,100)^e</f>
        <v>57.24408684902462</v>
      </c>
      <c r="F285" s="25">
        <f>E285-E284</f>
        <v>-11.96949869400759</v>
      </c>
      <c r="G285" s="24">
        <f ca="1">IF(RAND()&lt;1-(E284/Hmax)^p,1,0)</f>
        <v>0</v>
      </c>
    </row>
    <row r="286" spans="1:7" ht="12.75" customHeight="1">
      <c r="A286" s="24">
        <f>A285+1</f>
        <v>277</v>
      </c>
      <c r="B286" s="25">
        <f>Ct+It</f>
        <v>68.07967821042189</v>
      </c>
      <c r="C286" s="25">
        <f>MAX(Ck+(Tt*cm_opti+(1-Tt)*cm_pess)*(MIN(B285,100)+yKG*F285),Ck)</f>
        <v>66.29732714690185</v>
      </c>
      <c r="D286" s="25">
        <f>MAX(In+i*(MIN(B285,100)-MIN(B284,100)),0)</f>
        <v>1.7823510635200392</v>
      </c>
      <c r="E286" s="25">
        <f>hk*MIN(B285,100)^e</f>
        <v>47.92034758759212</v>
      </c>
      <c r="F286" s="25">
        <f>E286-E285</f>
        <v>-9.3237392614325</v>
      </c>
      <c r="G286" s="24">
        <f ca="1">IF(RAND()&lt;1-(E285/Hmax)^p,1,0)</f>
        <v>1</v>
      </c>
    </row>
    <row r="287" spans="1:7" ht="12.75" customHeight="1">
      <c r="A287" s="24">
        <f>A286+1</f>
        <v>278</v>
      </c>
      <c r="B287" s="25">
        <f>Ct+It</f>
        <v>70.31400886196899</v>
      </c>
      <c r="C287" s="25">
        <f>MAX(Ck+(Tt*cm_opti+(1-Tt)*cm_pess)*(MIN(B286,100)+yKG*F286),Ck)</f>
        <v>65.8864318858042</v>
      </c>
      <c r="D287" s="25">
        <f>MAX(In+i*(MIN(B286,100)-MIN(B285,100)),0)</f>
        <v>4.4275769761647865</v>
      </c>
      <c r="E287" s="25">
        <f>hk*MIN(B286,100)^e</f>
        <v>46.348425852345926</v>
      </c>
      <c r="F287" s="25">
        <f>E287-E286</f>
        <v>-1.5719217352461925</v>
      </c>
      <c r="G287" s="24">
        <f ca="1">IF(RAND()&lt;1-(E286/Hmax)^p,1,0)</f>
        <v>1</v>
      </c>
    </row>
    <row r="288" spans="1:7" ht="12.75" customHeight="1">
      <c r="A288" s="24">
        <f>A287+1</f>
        <v>279</v>
      </c>
      <c r="B288" s="25">
        <f>Ct+It</f>
        <v>75.55003948970739</v>
      </c>
      <c r="C288" s="25">
        <f>MAX(Ck+(Tt*cm_opti+(1-Tt)*cm_pess)*(MIN(B287,100)+yKG*F287),Ck)</f>
        <v>69.43287416393383</v>
      </c>
      <c r="D288" s="25">
        <f>MAX(In+i*(MIN(B287,100)-MIN(B286,100)),0)</f>
        <v>6.1171653257735485</v>
      </c>
      <c r="E288" s="25">
        <f>hk*MIN(B287,100)^e</f>
        <v>49.44059842241053</v>
      </c>
      <c r="F288" s="25">
        <f>E288-E287</f>
        <v>3.092172570064605</v>
      </c>
      <c r="G288" s="24">
        <f ca="1">IF(RAND()&lt;1-(E287/Hmax)^p,1,0)</f>
        <v>1</v>
      </c>
    </row>
    <row r="289" spans="1:7" s="31" customFormat="1" ht="12.75" customHeight="1">
      <c r="A289" s="31">
        <f>A288+1</f>
        <v>280</v>
      </c>
      <c r="B289" s="32">
        <f>Ct+It</f>
        <v>82.49263555125921</v>
      </c>
      <c r="C289" s="32">
        <f>MAX(Ck+(Tt*cm_opti+(1-Tt)*cm_pess)*(MIN(B288,100)+yKG*F288),Ck)</f>
        <v>74.87462023739</v>
      </c>
      <c r="D289" s="32">
        <f>MAX(In+i*(MIN(B288,100)-MIN(B287,100)),0)</f>
        <v>7.618015313869201</v>
      </c>
      <c r="E289" s="32">
        <f>hk*MIN(B288,100)^e</f>
        <v>57.078084668963456</v>
      </c>
      <c r="F289" s="32">
        <f>E289-E288</f>
        <v>7.637486246552925</v>
      </c>
      <c r="G289" s="31">
        <f ca="1">IF(RAND()&lt;1-(E288/Hmax)^p,1,0)</f>
        <v>1</v>
      </c>
    </row>
    <row r="290" spans="1:7" ht="12.75" customHeight="1">
      <c r="A290" s="24">
        <f>A289+1</f>
        <v>281</v>
      </c>
      <c r="B290" s="25">
        <f>Ct+It</f>
        <v>90.21300407673874</v>
      </c>
      <c r="C290" s="25">
        <f>MAX(Ck+(Tt*cm_opti+(1-Tt)*cm_pess)*(MIN(B289,100)+yKG*F289),Ck)</f>
        <v>81.74170604596283</v>
      </c>
      <c r="D290" s="25">
        <f>MAX(In+i*(MIN(B289,100)-MIN(B288,100)),0)</f>
        <v>8.471298030775912</v>
      </c>
      <c r="E290" s="25">
        <f>hk*MIN(B289,100)^e</f>
        <v>68.05034920192875</v>
      </c>
      <c r="F290" s="25">
        <f>E290-E289</f>
        <v>10.972264532965298</v>
      </c>
      <c r="G290" s="24">
        <f ca="1">IF(RAND()&lt;1-(E289/Hmax)^p,1,0)</f>
        <v>1</v>
      </c>
    </row>
    <row r="291" spans="1:7" ht="12.75" customHeight="1">
      <c r="A291" s="24">
        <f>A290+1</f>
        <v>282</v>
      </c>
      <c r="B291" s="25">
        <f>Ct+It</f>
        <v>93.22504043072382</v>
      </c>
      <c r="C291" s="25">
        <f>MAX(Ck+(Tt*cm_opti+(1-Tt)*cm_pess)*(MIN(B290,100)+yKG*F290),Ck)</f>
        <v>84.36485616798406</v>
      </c>
      <c r="D291" s="25">
        <f>MAX(In+i*(MIN(B290,100)-MIN(B289,100)),0)</f>
        <v>8.860184262739764</v>
      </c>
      <c r="E291" s="25">
        <f>hk*MIN(B290,100)^e</f>
        <v>81.3838610454968</v>
      </c>
      <c r="F291" s="25">
        <f>E291-E290</f>
        <v>13.333511843568047</v>
      </c>
      <c r="G291" s="24">
        <f ca="1">IF(RAND()&lt;1-(E290/Hmax)^p,1,0)</f>
        <v>0</v>
      </c>
    </row>
    <row r="292" spans="1:7" ht="12.75" customHeight="1">
      <c r="A292" s="24">
        <f>A291+1</f>
        <v>283</v>
      </c>
      <c r="B292" s="25">
        <f>Ct+It</f>
        <v>93.75275289028521</v>
      </c>
      <c r="C292" s="25">
        <f>MAX(Ck+(Tt*cm_opti+(1-Tt)*cm_pess)*(MIN(B291,100)+yKG*F291),Ck)</f>
        <v>87.24673471329267</v>
      </c>
      <c r="D292" s="25">
        <f>MAX(In+i*(MIN(B291,100)-MIN(B290,100)),0)</f>
        <v>6.506018176992541</v>
      </c>
      <c r="E292" s="25">
        <f>hk*MIN(B291,100)^e</f>
        <v>86.90908163310093</v>
      </c>
      <c r="F292" s="25">
        <f>E292-E291</f>
        <v>5.5252205876041245</v>
      </c>
      <c r="G292" s="24">
        <f ca="1">IF(RAND()&lt;1-(E291/Hmax)^p,1,0)</f>
        <v>0</v>
      </c>
    </row>
    <row r="293" spans="1:7" ht="12.75" customHeight="1">
      <c r="A293" s="24">
        <f>A292+1</f>
        <v>284</v>
      </c>
      <c r="B293" s="25">
        <f>Ct+It</f>
        <v>91.3711026595297</v>
      </c>
      <c r="C293" s="25">
        <f>MAX(Ck+(Tt*cm_opti+(1-Tt)*cm_pess)*(MIN(B292,100)+yKG*F292),Ck)</f>
        <v>86.107246429749</v>
      </c>
      <c r="D293" s="25">
        <f>MAX(In+i*(MIN(B292,100)-MIN(B291,100)),0)</f>
        <v>5.263856229780693</v>
      </c>
      <c r="E293" s="25">
        <f>hk*MIN(B292,100)^e</f>
        <v>87.89578674506882</v>
      </c>
      <c r="F293" s="25">
        <f>E293-E292</f>
        <v>0.9867051119678933</v>
      </c>
      <c r="G293" s="24">
        <f ca="1">IF(RAND()&lt;1-(E292/Hmax)^p,1,0)</f>
        <v>0</v>
      </c>
    </row>
    <row r="294" spans="1:7" ht="12.75" customHeight="1">
      <c r="A294" s="24">
        <f>A293+1</f>
        <v>285</v>
      </c>
      <c r="B294" s="25">
        <f>Ct+It</f>
        <v>87.10339803463958</v>
      </c>
      <c r="C294" s="25">
        <f>MAX(Ck+(Tt*cm_opti+(1-Tt)*cm_pess)*(MIN(B293,100)+yKG*F293),Ck)</f>
        <v>83.29422315001734</v>
      </c>
      <c r="D294" s="25">
        <f>MAX(In+i*(MIN(B293,100)-MIN(B292,100)),0)</f>
        <v>3.8091748846222444</v>
      </c>
      <c r="E294" s="25">
        <f>hk*MIN(B293,100)^e</f>
        <v>83.48678401218315</v>
      </c>
      <c r="F294" s="25">
        <f>E294-E293</f>
        <v>-4.409002732885668</v>
      </c>
      <c r="G294" s="24">
        <f ca="1">IF(RAND()&lt;1-(E293/Hmax)^p,1,0)</f>
        <v>0</v>
      </c>
    </row>
    <row r="295" spans="1:7" ht="12.75" customHeight="1">
      <c r="A295" s="24">
        <f>A294+1</f>
        <v>286</v>
      </c>
      <c r="B295" s="25">
        <f>Ct+It</f>
        <v>81.66706556868948</v>
      </c>
      <c r="C295" s="25">
        <f>MAX(Ck+(Tt*cm_opti+(1-Tt)*cm_pess)*(MIN(B294,100)+yKG*F294),Ck)</f>
        <v>78.80091788113454</v>
      </c>
      <c r="D295" s="25">
        <f>MAX(In+i*(MIN(B294,100)-MIN(B293,100)),0)</f>
        <v>2.8661476875549425</v>
      </c>
      <c r="E295" s="25">
        <f>hk*MIN(B294,100)^e</f>
        <v>75.87001949180855</v>
      </c>
      <c r="F295" s="25">
        <f>E295-E294</f>
        <v>-7.616764520374602</v>
      </c>
      <c r="G295" s="24">
        <f ca="1">IF(RAND()&lt;1-(E294/Hmax)^p,1,0)</f>
        <v>0</v>
      </c>
    </row>
    <row r="296" spans="1:7" ht="12.75" customHeight="1">
      <c r="A296" s="24">
        <f>A295+1</f>
        <v>287</v>
      </c>
      <c r="B296" s="25">
        <f>Ct+It</f>
        <v>80.0802770398314</v>
      </c>
      <c r="C296" s="25">
        <f>MAX(Ck+(Tt*cm_opti+(1-Tt)*cm_pess)*(MIN(B295,100)+yKG*F295),Ck)</f>
        <v>77.79844327280645</v>
      </c>
      <c r="D296" s="25">
        <f>MAX(In+i*(MIN(B295,100)-MIN(B294,100)),0)</f>
        <v>2.281833767024949</v>
      </c>
      <c r="E296" s="25">
        <f>hk*MIN(B295,100)^e</f>
        <v>66.69509598600628</v>
      </c>
      <c r="F296" s="25">
        <f>E296-E295</f>
        <v>-9.17492350580227</v>
      </c>
      <c r="G296" s="24">
        <f ca="1">IF(RAND()&lt;1-(E295/Hmax)^p,1,0)</f>
        <v>1</v>
      </c>
    </row>
    <row r="297" spans="1:7" ht="12.75" customHeight="1">
      <c r="A297" s="24">
        <f>A296+1</f>
        <v>288</v>
      </c>
      <c r="B297" s="25">
        <f>Ct+It</f>
        <v>76.43584266627563</v>
      </c>
      <c r="C297" s="25">
        <f>MAX(Ck+(Tt*cm_opti+(1-Tt)*cm_pess)*(MIN(B296,100)+yKG*F296),Ck)</f>
        <v>72.22923693070467</v>
      </c>
      <c r="D297" s="25">
        <f>MAX(In+i*(MIN(B296,100)-MIN(B295,100)),0)</f>
        <v>4.20660573557096</v>
      </c>
      <c r="E297" s="25">
        <f>hk*MIN(B296,100)^e</f>
        <v>64.12850770776149</v>
      </c>
      <c r="F297" s="25">
        <f>E297-E296</f>
        <v>-2.5665882782447937</v>
      </c>
      <c r="G297" s="24">
        <f ca="1">IF(RAND()&lt;1-(E296/Hmax)^p,1,0)</f>
        <v>0</v>
      </c>
    </row>
    <row r="298" spans="1:7" ht="12.75" customHeight="1">
      <c r="A298" s="24">
        <f>A297+1</f>
        <v>289</v>
      </c>
      <c r="B298" s="25">
        <f>Ct+It</f>
        <v>77.60284907042939</v>
      </c>
      <c r="C298" s="25">
        <f>MAX(Ck+(Tt*cm_opti+(1-Tt)*cm_pess)*(MIN(B297,100)+yKG*F297),Ck)</f>
        <v>74.42506625720726</v>
      </c>
      <c r="D298" s="25">
        <f>MAX(In+i*(MIN(B297,100)-MIN(B296,100)),0)</f>
        <v>3.177782813222116</v>
      </c>
      <c r="E298" s="25">
        <f>hk*MIN(B297,100)^e</f>
        <v>58.424380441036426</v>
      </c>
      <c r="F298" s="25">
        <f>E298-E297</f>
        <v>-5.7041272667250595</v>
      </c>
      <c r="G298" s="24">
        <f ca="1">IF(RAND()&lt;1-(E297/Hmax)^p,1,0)</f>
        <v>1</v>
      </c>
    </row>
    <row r="299" spans="1:7" s="31" customFormat="1" ht="12.75" customHeight="1">
      <c r="A299" s="31">
        <f>A298+1</f>
        <v>290</v>
      </c>
      <c r="B299" s="32">
        <f>Ct+It</f>
        <v>80.33379786776277</v>
      </c>
      <c r="C299" s="32">
        <f>MAX(Ck+(Tt*cm_opti+(1-Tt)*cm_pess)*(MIN(B298,100)+yKG*F298),Ck)</f>
        <v>74.7502946656859</v>
      </c>
      <c r="D299" s="32">
        <f>MAX(In+i*(MIN(B298,100)-MIN(B297,100)),0)</f>
        <v>5.5835032020768764</v>
      </c>
      <c r="E299" s="32">
        <f>hk*MIN(B298,100)^e</f>
        <v>60.22202183847843</v>
      </c>
      <c r="F299" s="32">
        <f>E299-E298</f>
        <v>1.797641397442007</v>
      </c>
      <c r="G299" s="31">
        <f ca="1">IF(RAND()&lt;1-(E298/Hmax)^p,1,0)</f>
        <v>1</v>
      </c>
    </row>
    <row r="300" spans="1:7" ht="12.75" customHeight="1">
      <c r="A300" s="24">
        <f>A299+1</f>
        <v>291</v>
      </c>
      <c r="B300" s="25">
        <f>Ct+It</f>
        <v>85.03120138322147</v>
      </c>
      <c r="C300" s="25">
        <f>MAX(Ck+(Tt*cm_opti+(1-Tt)*cm_pess)*(MIN(B299,100)+yKG*F299),Ck)</f>
        <v>78.66572698455478</v>
      </c>
      <c r="D300" s="25">
        <f>MAX(In+i*(MIN(B299,100)-MIN(B298,100)),0)</f>
        <v>6.3654743986666915</v>
      </c>
      <c r="E300" s="25">
        <f>hk*MIN(B299,100)^e</f>
        <v>64.53519079858566</v>
      </c>
      <c r="F300" s="25">
        <f>E300-E299</f>
        <v>4.313168960107227</v>
      </c>
      <c r="G300" s="24">
        <f ca="1">IF(RAND()&lt;1-(E299/Hmax)^p,1,0)</f>
        <v>1</v>
      </c>
    </row>
    <row r="301" spans="1:7" ht="12.75" customHeight="1">
      <c r="A301" s="24">
        <f>A300+1</f>
        <v>292</v>
      </c>
      <c r="B301" s="25">
        <f>Ct+It</f>
        <v>90.54177133749039</v>
      </c>
      <c r="C301" s="25">
        <f>MAX(Ck+(Tt*cm_opti+(1-Tt)*cm_pess)*(MIN(B300,100)+yKG*F300),Ck)</f>
        <v>83.19306957976104</v>
      </c>
      <c r="D301" s="25">
        <f>MAX(In+i*(MIN(B300,100)-MIN(B299,100)),0)</f>
        <v>7.348701757729351</v>
      </c>
      <c r="E301" s="25">
        <f>hk*MIN(B300,100)^e</f>
        <v>72.30305208673965</v>
      </c>
      <c r="F301" s="25">
        <f>E301-E300</f>
        <v>7.767861288153995</v>
      </c>
      <c r="G301" s="24">
        <f ca="1">IF(RAND()&lt;1-(E300/Hmax)^p,1,0)</f>
        <v>1</v>
      </c>
    </row>
    <row r="302" spans="1:7" ht="12.75" customHeight="1">
      <c r="A302" s="24">
        <f>A301+1</f>
        <v>293</v>
      </c>
      <c r="B302" s="25">
        <f>Ct+It</f>
        <v>91.74227430475756</v>
      </c>
      <c r="C302" s="25">
        <f>MAX(Ck+(Tt*cm_opti+(1-Tt)*cm_pess)*(MIN(B301,100)+yKG*F301),Ck)</f>
        <v>83.9869893276231</v>
      </c>
      <c r="D302" s="25">
        <f>MAX(In+i*(MIN(B301,100)-MIN(B300,100)),0)</f>
        <v>7.755284977134458</v>
      </c>
      <c r="E302" s="25">
        <f>hk*MIN(B301,100)^e</f>
        <v>81.97812356930396</v>
      </c>
      <c r="F302" s="25">
        <f>E302-E301</f>
        <v>9.675071482564306</v>
      </c>
      <c r="G302" s="24">
        <f ca="1">IF(RAND()&lt;1-(E301/Hmax)^p,1,0)</f>
        <v>0</v>
      </c>
    </row>
    <row r="303" spans="1:7" ht="12.75" customHeight="1">
      <c r="A303" s="24">
        <f>A302+1</f>
        <v>294</v>
      </c>
      <c r="B303" s="25">
        <f>Ct+It</f>
        <v>95.63713733272242</v>
      </c>
      <c r="C303" s="25">
        <f>MAX(Ck+(Tt*cm_opti+(1-Tt)*cm_pess)*(MIN(B302,100)+yKG*F302),Ck)</f>
        <v>90.03688584908883</v>
      </c>
      <c r="D303" s="25">
        <f>MAX(In+i*(MIN(B302,100)-MIN(B301,100)),0)</f>
        <v>5.600251483633585</v>
      </c>
      <c r="E303" s="25">
        <f>hk*MIN(B302,100)^e</f>
        <v>84.1664489460938</v>
      </c>
      <c r="F303" s="25">
        <f>E303-E302</f>
        <v>2.188325376789834</v>
      </c>
      <c r="G303" s="24">
        <f ca="1">IF(RAND()&lt;1-(E302/Hmax)^p,1,0)</f>
        <v>1</v>
      </c>
    </row>
    <row r="304" spans="1:7" ht="12.75" customHeight="1">
      <c r="A304" s="24">
        <f>A303+1</f>
        <v>295</v>
      </c>
      <c r="B304" s="25">
        <f>Ct+It</f>
        <v>93.89480645551834</v>
      </c>
      <c r="C304" s="25">
        <f>MAX(Ck+(Tt*cm_opti+(1-Tt)*cm_pess)*(MIN(B303,100)+yKG*F303),Ck)</f>
        <v>86.9473749415359</v>
      </c>
      <c r="D304" s="25">
        <f>MAX(In+i*(MIN(B303,100)-MIN(B302,100)),0)</f>
        <v>6.94743151398243</v>
      </c>
      <c r="E304" s="25">
        <f>hk*MIN(B303,100)^e</f>
        <v>91.46462037198008</v>
      </c>
      <c r="F304" s="25">
        <f>E304-E303</f>
        <v>7.298171425886281</v>
      </c>
      <c r="G304" s="24">
        <f ca="1">IF(RAND()&lt;1-(E303/Hmax)^p,1,0)</f>
        <v>0</v>
      </c>
    </row>
    <row r="305" spans="1:7" ht="12.75" customHeight="1">
      <c r="A305" s="24">
        <f>A304+1</f>
        <v>296</v>
      </c>
      <c r="B305" s="25">
        <f>Ct+It</f>
        <v>90.70431401098989</v>
      </c>
      <c r="C305" s="25">
        <f>MAX(Ck+(Tt*cm_opti+(1-Tt)*cm_pess)*(MIN(B304,100)+yKG*F304),Ck)</f>
        <v>86.57547944959192</v>
      </c>
      <c r="D305" s="25">
        <f>MAX(In+i*(MIN(B304,100)-MIN(B303,100)),0)</f>
        <v>4.128834561397959</v>
      </c>
      <c r="E305" s="25">
        <f>hk*MIN(B304,100)^e</f>
        <v>88.16234679319248</v>
      </c>
      <c r="F305" s="25">
        <f>E305-E304</f>
        <v>-3.3022735787875916</v>
      </c>
      <c r="G305" s="24">
        <f ca="1">IF(RAND()&lt;1-(E304/Hmax)^p,1,0)</f>
        <v>0</v>
      </c>
    </row>
    <row r="306" spans="1:7" ht="12.75" customHeight="1">
      <c r="A306" s="24">
        <f>A305+1</f>
        <v>297</v>
      </c>
      <c r="B306" s="25">
        <f>Ct+It</f>
        <v>89.80168755158482</v>
      </c>
      <c r="C306" s="25">
        <f>MAX(Ck+(Tt*cm_opti+(1-Tt)*cm_pess)*(MIN(B305,100)+yKG*F305),Ck)</f>
        <v>86.39693377384904</v>
      </c>
      <c r="D306" s="25">
        <f>MAX(In+i*(MIN(B305,100)-MIN(B304,100)),0)</f>
        <v>3.4047537777357775</v>
      </c>
      <c r="E306" s="25">
        <f>hk*MIN(B305,100)^e</f>
        <v>82.27272580204257</v>
      </c>
      <c r="F306" s="25">
        <f>E306-E305</f>
        <v>-5.889620991149911</v>
      </c>
      <c r="G306" s="24">
        <f ca="1">IF(RAND()&lt;1-(E305/Hmax)^p,1,0)</f>
        <v>1</v>
      </c>
    </row>
    <row r="307" spans="1:7" ht="12.75" customHeight="1">
      <c r="A307" s="24">
        <f>A306+1</f>
        <v>298</v>
      </c>
      <c r="B307" s="25">
        <f>Ct+It</f>
        <v>85.21211261333534</v>
      </c>
      <c r="C307" s="25">
        <f>MAX(Ck+(Tt*cm_opti+(1-Tt)*cm_pess)*(MIN(B306,100)+yKG*F306),Ck)</f>
        <v>80.66342584303787</v>
      </c>
      <c r="D307" s="25">
        <f>MAX(In+i*(MIN(B306,100)-MIN(B305,100)),0)</f>
        <v>4.548686770297465</v>
      </c>
      <c r="E307" s="25">
        <f>hk*MIN(B306,100)^e</f>
        <v>80.64343087112464</v>
      </c>
      <c r="F307" s="25">
        <f>E307-E306</f>
        <v>-1.6292949309179363</v>
      </c>
      <c r="G307" s="24">
        <f ca="1">IF(RAND()&lt;1-(E306/Hmax)^p,1,0)</f>
        <v>0</v>
      </c>
    </row>
    <row r="308" spans="1:7" ht="12.75" customHeight="1">
      <c r="A308" s="24">
        <f>A307+1</f>
        <v>299</v>
      </c>
      <c r="B308" s="25">
        <f>Ct+It</f>
        <v>80.54904363535995</v>
      </c>
      <c r="C308" s="25">
        <f>MAX(Ck+(Tt*cm_opti+(1-Tt)*cm_pess)*(MIN(B307,100)+yKG*F307),Ck)</f>
        <v>77.84383110448469</v>
      </c>
      <c r="D308" s="25">
        <f>MAX(In+i*(MIN(B307,100)-MIN(B306,100)),0)</f>
        <v>2.705212530875258</v>
      </c>
      <c r="E308" s="25">
        <f>hk*MIN(B307,100)^e</f>
        <v>72.61104136027744</v>
      </c>
      <c r="F308" s="25">
        <f>E308-E307</f>
        <v>-8.032389510847196</v>
      </c>
      <c r="G308" s="24">
        <f ca="1">IF(RAND()&lt;1-(E307/Hmax)^p,1,0)</f>
        <v>0</v>
      </c>
    </row>
    <row r="309" spans="1:7" s="31" customFormat="1" ht="12.75" customHeight="1">
      <c r="A309" s="31">
        <f>A308+1</f>
        <v>300</v>
      </c>
      <c r="B309" s="32">
        <f>Ct+It</f>
        <v>75.50122251713083</v>
      </c>
      <c r="C309" s="32">
        <f>MAX(Ck+(Tt*cm_opti+(1-Tt)*cm_pess)*(MIN(B308,100)+yKG*F308),Ck)</f>
        <v>72.83275700611853</v>
      </c>
      <c r="D309" s="32">
        <f>MAX(In+i*(MIN(B308,100)-MIN(B307,100)),0)</f>
        <v>2.6684655110123074</v>
      </c>
      <c r="E309" s="32">
        <f>hk*MIN(B308,100)^e</f>
        <v>64.88148430571121</v>
      </c>
      <c r="F309" s="32">
        <f>E309-E308</f>
        <v>-7.729557054566229</v>
      </c>
      <c r="G309" s="31">
        <f ca="1">IF(RAND()&lt;1-(E308/Hmax)^p,1,0)</f>
        <v>0</v>
      </c>
    </row>
    <row r="310" spans="1:7" ht="12.75" customHeight="1">
      <c r="A310" s="24">
        <f>A309+1</f>
        <v>301</v>
      </c>
      <c r="B310" s="25">
        <f>Ct+It</f>
        <v>75.00959770635131</v>
      </c>
      <c r="C310" s="25">
        <f>MAX(Ck+(Tt*cm_opti+(1-Tt)*cm_pess)*(MIN(B309,100)+yKG*F309),Ck)</f>
        <v>72.53350826546588</v>
      </c>
      <c r="D310" s="25">
        <f>MAX(In+i*(MIN(B309,100)-MIN(B308,100)),0)</f>
        <v>2.4760894408854384</v>
      </c>
      <c r="E310" s="25">
        <f>hk*MIN(B309,100)^e</f>
        <v>57.004346015813034</v>
      </c>
      <c r="F310" s="25">
        <f>E310-E309</f>
        <v>-7.877138289898177</v>
      </c>
      <c r="G310" s="24">
        <f ca="1">IF(RAND()&lt;1-(E309/Hmax)^p,1,0)</f>
        <v>1</v>
      </c>
    </row>
    <row r="311" spans="1:7" ht="12.75" customHeight="1">
      <c r="A311" s="24">
        <f>A310+1</f>
        <v>302</v>
      </c>
      <c r="B311" s="25">
        <f>Ct+It</f>
        <v>76.83845375840549</v>
      </c>
      <c r="C311" s="25">
        <f>MAX(Ck+(Tt*cm_opti+(1-Tt)*cm_pess)*(MIN(B310,100)+yKG*F310),Ck)</f>
        <v>72.08426616379525</v>
      </c>
      <c r="D311" s="25">
        <f>MAX(In+i*(MIN(B310,100)-MIN(B309,100)),0)</f>
        <v>4.754187594610244</v>
      </c>
      <c r="E311" s="25">
        <f>hk*MIN(B310,100)^e</f>
        <v>56.26439748068665</v>
      </c>
      <c r="F311" s="25">
        <f>E311-E310</f>
        <v>-0.7399485351263877</v>
      </c>
      <c r="G311" s="24">
        <f ca="1">IF(RAND()&lt;1-(E310/Hmax)^p,1,0)</f>
        <v>1</v>
      </c>
    </row>
    <row r="312" spans="1:7" ht="12.75" customHeight="1">
      <c r="A312" s="24">
        <f>A311+1</f>
        <v>303</v>
      </c>
      <c r="B312" s="25">
        <f>Ct+It</f>
        <v>81.06987465695738</v>
      </c>
      <c r="C312" s="25">
        <f>MAX(Ck+(Tt*cm_opti+(1-Tt)*cm_pess)*(MIN(B311,100)+yKG*F311),Ck)</f>
        <v>75.1554466309303</v>
      </c>
      <c r="D312" s="25">
        <f>MAX(In+i*(MIN(B311,100)-MIN(B310,100)),0)</f>
        <v>5.914428026027089</v>
      </c>
      <c r="E312" s="25">
        <f>hk*MIN(B311,100)^e</f>
        <v>59.04147975982619</v>
      </c>
      <c r="F312" s="25">
        <f>E312-E311</f>
        <v>2.7770822791395418</v>
      </c>
      <c r="G312" s="24">
        <f ca="1">IF(RAND()&lt;1-(E311/Hmax)^p,1,0)</f>
        <v>1</v>
      </c>
    </row>
    <row r="313" spans="1:7" ht="12.75" customHeight="1">
      <c r="A313" s="24">
        <f>A312+1</f>
        <v>304</v>
      </c>
      <c r="B313" s="25">
        <f>Ct+It</f>
        <v>86.61523389200687</v>
      </c>
      <c r="C313" s="25">
        <f>MAX(Ck+(Tt*cm_opti+(1-Tt)*cm_pess)*(MIN(B312,100)+yKG*F312),Ck)</f>
        <v>79.49952344273093</v>
      </c>
      <c r="D313" s="25">
        <f>MAX(In+i*(MIN(B312,100)-MIN(B311,100)),0)</f>
        <v>7.115710449275944</v>
      </c>
      <c r="E313" s="25">
        <f>hk*MIN(B312,100)^e</f>
        <v>65.7232457689478</v>
      </c>
      <c r="F313" s="25">
        <f>E313-E312</f>
        <v>6.681766009121617</v>
      </c>
      <c r="G313" s="24">
        <f ca="1">IF(RAND()&lt;1-(E312/Hmax)^p,1,0)</f>
        <v>1</v>
      </c>
    </row>
    <row r="314" spans="1:7" ht="12.75" customHeight="1">
      <c r="A314" s="24">
        <f>A313+1</f>
        <v>305</v>
      </c>
      <c r="B314" s="25">
        <f>Ct+It</f>
        <v>88.40121993295456</v>
      </c>
      <c r="C314" s="25">
        <f>MAX(Ck+(Tt*cm_opti+(1-Tt)*cm_pess)*(MIN(B313,100)+yKG*F313),Ck)</f>
        <v>80.62854031542982</v>
      </c>
      <c r="D314" s="25">
        <f>MAX(In+i*(MIN(B313,100)-MIN(B312,100)),0)</f>
        <v>7.772679617524744</v>
      </c>
      <c r="E314" s="25">
        <f>hk*MIN(B313,100)^e</f>
        <v>75.02198742167056</v>
      </c>
      <c r="F314" s="25">
        <f>E314-E313</f>
        <v>9.298741652722754</v>
      </c>
      <c r="G314" s="24">
        <f ca="1">IF(RAND()&lt;1-(E313/Hmax)^p,1,0)</f>
        <v>0</v>
      </c>
    </row>
    <row r="315" spans="1:7" ht="12.75" customHeight="1">
      <c r="A315" s="24">
        <f>A314+1</f>
        <v>306</v>
      </c>
      <c r="B315" s="25">
        <f>Ct+It</f>
        <v>93.0100125646888</v>
      </c>
      <c r="C315" s="25">
        <f>MAX(Ck+(Tt*cm_opti+(1-Tt)*cm_pess)*(MIN(B314,100)+yKG*F314),Ck)</f>
        <v>87.11701954421495</v>
      </c>
      <c r="D315" s="25">
        <f>MAX(In+i*(MIN(B314,100)-MIN(B313,100)),0)</f>
        <v>5.892993020473845</v>
      </c>
      <c r="E315" s="25">
        <f>hk*MIN(B314,100)^e</f>
        <v>78.14775685634604</v>
      </c>
      <c r="F315" s="25">
        <f>E315-E314</f>
        <v>3.125769434675476</v>
      </c>
      <c r="G315" s="24">
        <f ca="1">IF(RAND()&lt;1-(E314/Hmax)^p,1,0)</f>
        <v>1</v>
      </c>
    </row>
    <row r="316" spans="1:7" ht="12.75" customHeight="1">
      <c r="A316" s="24">
        <f>A315+1</f>
        <v>307</v>
      </c>
      <c r="B316" s="25">
        <f>Ct+It</f>
        <v>92.33756025455324</v>
      </c>
      <c r="C316" s="25">
        <f>MAX(Ck+(Tt*cm_opti+(1-Tt)*cm_pess)*(MIN(B315,100)+yKG*F315),Ck)</f>
        <v>85.03316393868613</v>
      </c>
      <c r="D316" s="25">
        <f>MAX(In+i*(MIN(B315,100)-MIN(B314,100)),0)</f>
        <v>7.304396315867116</v>
      </c>
      <c r="E316" s="25">
        <f>hk*MIN(B315,100)^e</f>
        <v>86.50862437283568</v>
      </c>
      <c r="F316" s="25">
        <f>E316-E315</f>
        <v>8.360867516489648</v>
      </c>
      <c r="G316" s="24">
        <f ca="1">IF(RAND()&lt;1-(E315/Hmax)^p,1,0)</f>
        <v>0</v>
      </c>
    </row>
    <row r="317" spans="1:7" ht="12.75" customHeight="1">
      <c r="A317" s="24">
        <f>A316+1</f>
        <v>308</v>
      </c>
      <c r="B317" s="25">
        <f>Ct+It</f>
        <v>90.20599555187275</v>
      </c>
      <c r="C317" s="25">
        <f>MAX(Ck+(Tt*cm_opti+(1-Tt)*cm_pess)*(MIN(B316,100)+yKG*F316),Ck)</f>
        <v>85.54222170694052</v>
      </c>
      <c r="D317" s="25">
        <f>MAX(In+i*(MIN(B316,100)-MIN(B315,100)),0)</f>
        <v>4.663773844932223</v>
      </c>
      <c r="E317" s="25">
        <f>hk*MIN(B316,100)^e</f>
        <v>85.26225033763251</v>
      </c>
      <c r="F317" s="25">
        <f>E317-E316</f>
        <v>-1.246374035203175</v>
      </c>
      <c r="G317" s="24">
        <f ca="1">IF(RAND()&lt;1-(E316/Hmax)^p,1,0)</f>
        <v>0</v>
      </c>
    </row>
    <row r="318" spans="1:7" ht="12.75" customHeight="1">
      <c r="A318" s="24">
        <f>A317+1</f>
        <v>309</v>
      </c>
      <c r="B318" s="25">
        <f>Ct+It</f>
        <v>85.84973928311732</v>
      </c>
      <c r="C318" s="25">
        <f>MAX(Ck+(Tt*cm_opti+(1-Tt)*cm_pess)*(MIN(B317,100)+yKG*F317),Ck)</f>
        <v>81.91552163445756</v>
      </c>
      <c r="D318" s="25">
        <f>MAX(In+i*(MIN(B317,100)-MIN(B316,100)),0)</f>
        <v>3.9342176486597538</v>
      </c>
      <c r="E318" s="25">
        <f>hk*MIN(B317,100)^e</f>
        <v>81.37121633504486</v>
      </c>
      <c r="F318" s="25">
        <f>E318-E317</f>
        <v>-3.891034002587645</v>
      </c>
      <c r="G318" s="24">
        <f ca="1">IF(RAND()&lt;1-(E317/Hmax)^p,1,0)</f>
        <v>0</v>
      </c>
    </row>
    <row r="319" spans="1:7" s="31" customFormat="1" ht="12.75" customHeight="1">
      <c r="A319" s="31">
        <f>A318+1</f>
        <v>310</v>
      </c>
      <c r="B319" s="32">
        <f>Ct+It</f>
        <v>80.72345649159861</v>
      </c>
      <c r="C319" s="32">
        <f>MAX(Ck+(Tt*cm_opti+(1-Tt)*cm_pess)*(MIN(B318,100)+yKG*F318),Ck)</f>
        <v>77.90158462597633</v>
      </c>
      <c r="D319" s="32">
        <f>MAX(In+i*(MIN(B318,100)-MIN(B317,100)),0)</f>
        <v>2.8218718656222848</v>
      </c>
      <c r="E319" s="32">
        <f>hk*MIN(B318,100)^e</f>
        <v>73.70177734979217</v>
      </c>
      <c r="F319" s="32">
        <f>E319-E318</f>
        <v>-7.669438985252697</v>
      </c>
      <c r="G319" s="31">
        <f ca="1">IF(RAND()&lt;1-(E318/Hmax)^p,1,0)</f>
        <v>0</v>
      </c>
    </row>
    <row r="320" spans="1:7" ht="12.75" customHeight="1">
      <c r="A320" s="24">
        <f>A319+1</f>
        <v>311</v>
      </c>
      <c r="B320" s="25">
        <f>Ct+It</f>
        <v>75.481736000469</v>
      </c>
      <c r="C320" s="25">
        <f>MAX(Ck+(Tt*cm_opti+(1-Tt)*cm_pess)*(MIN(B319,100)+yKG*F319),Ck)</f>
        <v>73.04487739622834</v>
      </c>
      <c r="D320" s="25">
        <f>MAX(In+i*(MIN(B319,100)-MIN(B318,100)),0)</f>
        <v>2.4368586042406477</v>
      </c>
      <c r="E320" s="25">
        <f>hk*MIN(B319,100)^e</f>
        <v>65.16276427951014</v>
      </c>
      <c r="F320" s="25">
        <f>E320-E319</f>
        <v>-8.539013070282024</v>
      </c>
      <c r="G320" s="24">
        <f ca="1">IF(RAND()&lt;1-(E319/Hmax)^p,1,0)</f>
        <v>0</v>
      </c>
    </row>
    <row r="321" spans="1:7" ht="12.75" customHeight="1">
      <c r="A321" s="24">
        <f>A320+1</f>
        <v>312</v>
      </c>
      <c r="B321" s="25">
        <f>Ct+It</f>
        <v>71.05672594075398</v>
      </c>
      <c r="C321" s="25">
        <f>MAX(Ck+(Tt*cm_opti+(1-Tt)*cm_pess)*(MIN(B320,100)+yKG*F320),Ck)</f>
        <v>68.67758618631879</v>
      </c>
      <c r="D321" s="25">
        <f>MAX(In+i*(MIN(B320,100)-MIN(B319,100)),0)</f>
        <v>2.3791397544351938</v>
      </c>
      <c r="E321" s="25">
        <f>hk*MIN(B320,100)^e</f>
        <v>56.97492469644498</v>
      </c>
      <c r="F321" s="25">
        <f>E321-E320</f>
        <v>-8.187839583065163</v>
      </c>
      <c r="G321" s="24">
        <f ca="1">IF(RAND()&lt;1-(E320/Hmax)^p,1,0)</f>
        <v>0</v>
      </c>
    </row>
    <row r="322" spans="1:7" ht="12.75" customHeight="1">
      <c r="A322" s="24">
        <f>A321+1</f>
        <v>313</v>
      </c>
      <c r="B322" s="25">
        <f>Ct+It</f>
        <v>67.99530780613264</v>
      </c>
      <c r="C322" s="25">
        <f>MAX(Ck+(Tt*cm_opti+(1-Tt)*cm_pess)*(MIN(B321,100)+yKG*F321),Ck)</f>
        <v>65.20781283599015</v>
      </c>
      <c r="D322" s="25">
        <f>MAX(In+i*(MIN(B321,100)-MIN(B320,100)),0)</f>
        <v>2.7874949701424896</v>
      </c>
      <c r="E322" s="25">
        <f>hk*MIN(B321,100)^e</f>
        <v>50.49058301419419</v>
      </c>
      <c r="F322" s="25">
        <f>E322-E321</f>
        <v>-6.484341682250786</v>
      </c>
      <c r="G322" s="24">
        <f ca="1">IF(RAND()&lt;1-(E321/Hmax)^p,1,0)</f>
        <v>0</v>
      </c>
    </row>
    <row r="323" spans="1:7" ht="12.75" customHeight="1">
      <c r="A323" s="24">
        <f>A322+1</f>
        <v>314</v>
      </c>
      <c r="B323" s="25">
        <f>Ct+It</f>
        <v>69.88737996042379</v>
      </c>
      <c r="C323" s="25">
        <f>MAX(Ck+(Tt*cm_opti+(1-Tt)*cm_pess)*(MIN(B322,100)+yKG*F322),Ck)</f>
        <v>66.41808902773445</v>
      </c>
      <c r="D323" s="25">
        <f>MAX(In+i*(MIN(B322,100)-MIN(B321,100)),0)</f>
        <v>3.469290932689333</v>
      </c>
      <c r="E323" s="25">
        <f>hk*MIN(B322,100)^e</f>
        <v>46.23361883650723</v>
      </c>
      <c r="F323" s="25">
        <f>E323-E322</f>
        <v>-4.25696417768696</v>
      </c>
      <c r="G323" s="24">
        <f ca="1">IF(RAND()&lt;1-(E322/Hmax)^p,1,0)</f>
        <v>1</v>
      </c>
    </row>
    <row r="324" spans="1:7" ht="12.75" customHeight="1">
      <c r="A324" s="24">
        <f>A323+1</f>
        <v>315</v>
      </c>
      <c r="B324" s="25">
        <f>Ct+It</f>
        <v>74.44570415574731</v>
      </c>
      <c r="C324" s="25">
        <f>MAX(Ck+(Tt*cm_opti+(1-Tt)*cm_pess)*(MIN(B323,100)+yKG*F323),Ck)</f>
        <v>68.49966807860174</v>
      </c>
      <c r="D324" s="25">
        <f>MAX(In+i*(MIN(B323,100)-MIN(B322,100)),0)</f>
        <v>5.946036077145571</v>
      </c>
      <c r="E324" s="25">
        <f>hk*MIN(B323,100)^e</f>
        <v>48.84245877732644</v>
      </c>
      <c r="F324" s="25">
        <f>E324-E323</f>
        <v>2.608839940819209</v>
      </c>
      <c r="G324" s="24">
        <f ca="1">IF(RAND()&lt;1-(E323/Hmax)^p,1,0)</f>
        <v>1</v>
      </c>
    </row>
    <row r="325" spans="1:7" ht="12.75" customHeight="1">
      <c r="A325" s="24">
        <f>A324+1</f>
        <v>316</v>
      </c>
      <c r="B325" s="25">
        <f>Ct+It</f>
        <v>81.11238911747105</v>
      </c>
      <c r="C325" s="25">
        <f>MAX(Ck+(Tt*cm_opti+(1-Tt)*cm_pess)*(MIN(B324,100)+yKG*F324),Ck)</f>
        <v>73.8332270198093</v>
      </c>
      <c r="D325" s="25">
        <f>MAX(In+i*(MIN(B324,100)-MIN(B323,100)),0)</f>
        <v>7.279162097661761</v>
      </c>
      <c r="E325" s="25">
        <f>hk*MIN(B324,100)^e</f>
        <v>55.42162867245052</v>
      </c>
      <c r="F325" s="25">
        <f>E325-E324</f>
        <v>6.579169895124075</v>
      </c>
      <c r="G325" s="24">
        <f ca="1">IF(RAND()&lt;1-(E324/Hmax)^p,1,0)</f>
        <v>1</v>
      </c>
    </row>
    <row r="326" spans="1:7" ht="12.75" customHeight="1">
      <c r="A326" s="24">
        <f>A325+1</f>
        <v>317</v>
      </c>
      <c r="B326" s="25">
        <f>Ct+It</f>
        <v>88.67694683342614</v>
      </c>
      <c r="C326" s="25">
        <f>MAX(Ck+(Tt*cm_opti+(1-Tt)*cm_pess)*(MIN(B325,100)+yKG*F325),Ck)</f>
        <v>80.34360435256427</v>
      </c>
      <c r="D326" s="25">
        <f>MAX(In+i*(MIN(B325,100)-MIN(B324,100)),0)</f>
        <v>8.333342480861873</v>
      </c>
      <c r="E326" s="25">
        <f>hk*MIN(B325,100)^e</f>
        <v>65.79219668344037</v>
      </c>
      <c r="F326" s="25">
        <f>E326-E325</f>
        <v>10.37056801098985</v>
      </c>
      <c r="G326" s="24">
        <f ca="1">IF(RAND()&lt;1-(E325/Hmax)^p,1,0)</f>
        <v>1</v>
      </c>
    </row>
    <row r="327" spans="1:7" ht="12.75" customHeight="1">
      <c r="A327" s="24">
        <f>A326+1</f>
        <v>318</v>
      </c>
      <c r="B327" s="25">
        <f>Ct+It</f>
        <v>96.36142936872511</v>
      </c>
      <c r="C327" s="25">
        <f>MAX(Ck+(Tt*cm_opti+(1-Tt)*cm_pess)*(MIN(B326,100)+yKG*F326),Ck)</f>
        <v>87.57915051074757</v>
      </c>
      <c r="D327" s="25">
        <f>MAX(In+i*(MIN(B326,100)-MIN(B325,100)),0)</f>
        <v>8.782278857977545</v>
      </c>
      <c r="E327" s="25">
        <f>hk*MIN(B326,100)^e</f>
        <v>78.63600899698288</v>
      </c>
      <c r="F327" s="25">
        <f>E327-E326</f>
        <v>12.843812313542514</v>
      </c>
      <c r="G327" s="24">
        <f ca="1">IF(RAND()&lt;1-(E326/Hmax)^p,1,0)</f>
        <v>1</v>
      </c>
    </row>
    <row r="328" spans="1:7" ht="12.75" customHeight="1">
      <c r="A328" s="24">
        <f>A327+1</f>
        <v>319</v>
      </c>
      <c r="B328" s="25">
        <f>Ct+It</f>
        <v>98.50014722533808</v>
      </c>
      <c r="C328" s="25">
        <f>MAX(Ck+(Tt*cm_opti+(1-Tt)*cm_pess)*(MIN(B327,100)+yKG*F327),Ck)</f>
        <v>89.6579059576886</v>
      </c>
      <c r="D328" s="25">
        <f>MAX(In+i*(MIN(B327,100)-MIN(B326,100)),0)</f>
        <v>8.842241267649484</v>
      </c>
      <c r="E328" s="25">
        <f>hk*MIN(B327,100)^e</f>
        <v>92.85525069983798</v>
      </c>
      <c r="F328" s="25">
        <f>E328-E327</f>
        <v>14.2192417028551</v>
      </c>
      <c r="G328" s="24">
        <f ca="1">IF(RAND()&lt;1-(E327/Hmax)^p,1,0)</f>
        <v>0</v>
      </c>
    </row>
    <row r="329" spans="1:7" s="31" customFormat="1" ht="12.75" customHeight="1">
      <c r="A329" s="31">
        <f>A328+1</f>
        <v>320</v>
      </c>
      <c r="B329" s="32">
        <f>Ct+It</f>
        <v>97.71332504914798</v>
      </c>
      <c r="C329" s="32">
        <f>MAX(Ck+(Tt*cm_opti+(1-Tt)*cm_pess)*(MIN(B328,100)+yKG*F328),Ck)</f>
        <v>91.6439661208415</v>
      </c>
      <c r="D329" s="32">
        <f>MAX(In+i*(MIN(B328,100)-MIN(B327,100)),0)</f>
        <v>6.069358928306485</v>
      </c>
      <c r="E329" s="32">
        <f>hk*MIN(B328,100)^e</f>
        <v>97.02279003413278</v>
      </c>
      <c r="F329" s="32">
        <f>E329-E328</f>
        <v>4.167539334294801</v>
      </c>
      <c r="G329" s="31">
        <f ca="1">IF(RAND()&lt;1-(E328/Hmax)^p,1,0)</f>
        <v>0</v>
      </c>
    </row>
    <row r="330" spans="1:7" ht="12.75" customHeight="1">
      <c r="A330" s="24">
        <f>A329+1</f>
        <v>321</v>
      </c>
      <c r="B330" s="25">
        <f>Ct+It</f>
        <v>93.61075681808231</v>
      </c>
      <c r="C330" s="25">
        <f>MAX(Ck+(Tt*cm_opti+(1-Tt)*cm_pess)*(MIN(B329,100)+yKG*F329),Ck)</f>
        <v>89.00416790617736</v>
      </c>
      <c r="D330" s="25">
        <f>MAX(In+i*(MIN(B329,100)-MIN(B328,100)),0)</f>
        <v>4.60658891190495</v>
      </c>
      <c r="E330" s="25">
        <f>hk*MIN(B329,100)^e</f>
        <v>95.47893892160451</v>
      </c>
      <c r="F330" s="25">
        <f>E330-E329</f>
        <v>-1.543851112528273</v>
      </c>
      <c r="G330" s="24">
        <f ca="1">IF(RAND()&lt;1-(E329/Hmax)^p,1,0)</f>
        <v>0</v>
      </c>
    </row>
    <row r="331" spans="1:7" ht="12.75" customHeight="1">
      <c r="A331" s="24">
        <f>A330+1</f>
        <v>322</v>
      </c>
      <c r="B331" s="25">
        <f>Ct+It</f>
        <v>87.52855111642735</v>
      </c>
      <c r="C331" s="25">
        <f>MAX(Ck+(Tt*cm_opti+(1-Tt)*cm_pess)*(MIN(B330,100)+yKG*F330),Ck)</f>
        <v>84.57983523196019</v>
      </c>
      <c r="D331" s="25">
        <f>MAX(In+i*(MIN(B330,100)-MIN(B329,100)),0)</f>
        <v>2.9487158844671626</v>
      </c>
      <c r="E331" s="25">
        <f>hk*MIN(B330,100)^e</f>
        <v>87.62973792054143</v>
      </c>
      <c r="F331" s="25">
        <f>E331-E330</f>
        <v>-7.849201001063079</v>
      </c>
      <c r="G331" s="24">
        <f ca="1">IF(RAND()&lt;1-(E330/Hmax)^p,1,0)</f>
        <v>0</v>
      </c>
    </row>
    <row r="332" spans="1:7" ht="12.75" customHeight="1">
      <c r="A332" s="24">
        <f>A331+1</f>
        <v>323</v>
      </c>
      <c r="B332" s="25">
        <f>Ct+It</f>
        <v>80.41189784210178</v>
      </c>
      <c r="C332" s="25">
        <f>MAX(Ck+(Tt*cm_opti+(1-Tt)*cm_pess)*(MIN(B331,100)+yKG*F331),Ck)</f>
        <v>78.45300069292927</v>
      </c>
      <c r="D332" s="25">
        <f>MAX(In+i*(MIN(B331,100)-MIN(B330,100)),0)</f>
        <v>1.9588971491725218</v>
      </c>
      <c r="E332" s="25">
        <f>hk*MIN(B331,100)^e</f>
        <v>76.61247260541036</v>
      </c>
      <c r="F332" s="25">
        <f>E332-E331</f>
        <v>-11.01726531513107</v>
      </c>
      <c r="G332" s="24">
        <f ca="1">IF(RAND()&lt;1-(E331/Hmax)^p,1,0)</f>
        <v>0</v>
      </c>
    </row>
    <row r="333" spans="1:7" ht="12.75" customHeight="1">
      <c r="A333" s="24">
        <f>A332+1</f>
        <v>324</v>
      </c>
      <c r="B333" s="25">
        <f>Ct+It</f>
        <v>73.56773857349242</v>
      </c>
      <c r="C333" s="25">
        <f>MAX(Ck+(Tt*cm_opti+(1-Tt)*cm_pess)*(MIN(B332,100)+yKG*F332),Ck)</f>
        <v>72.12606521065521</v>
      </c>
      <c r="D333" s="25">
        <f>MAX(In+i*(MIN(B332,100)-MIN(B331,100)),0)</f>
        <v>1.4416733628372143</v>
      </c>
      <c r="E333" s="25">
        <f>hk*MIN(B332,100)^e</f>
        <v>64.66073314568612</v>
      </c>
      <c r="F333" s="25">
        <f>E333-E332</f>
        <v>-11.951739459724237</v>
      </c>
      <c r="G333" s="24">
        <f ca="1">IF(RAND()&lt;1-(E332/Hmax)^p,1,0)</f>
        <v>0</v>
      </c>
    </row>
    <row r="334" spans="1:7" ht="12.75" customHeight="1">
      <c r="A334" s="24">
        <f>A333+1</f>
        <v>325</v>
      </c>
      <c r="B334" s="25">
        <f>Ct+It</f>
        <v>71.57075351797246</v>
      </c>
      <c r="C334" s="25">
        <f>MAX(Ck+(Tt*cm_opti+(1-Tt)*cm_pess)*(MIN(B333,100)+yKG*F333),Ck)</f>
        <v>69.99283315227714</v>
      </c>
      <c r="D334" s="25">
        <f>MAX(In+i*(MIN(B333,100)-MIN(B332,100)),0)</f>
        <v>1.57792036569532</v>
      </c>
      <c r="E334" s="25">
        <f>hk*MIN(B333,100)^e</f>
        <v>54.122121588177244</v>
      </c>
      <c r="F334" s="25">
        <f>E334-E333</f>
        <v>-10.53861155750888</v>
      </c>
      <c r="G334" s="24">
        <f ca="1">IF(RAND()&lt;1-(E333/Hmax)^p,1,0)</f>
        <v>1</v>
      </c>
    </row>
    <row r="335" spans="1:7" ht="12.75" customHeight="1">
      <c r="A335" s="24">
        <f>A334+1</f>
        <v>326</v>
      </c>
      <c r="B335" s="25">
        <f>Ct+It</f>
        <v>69.15038797511622</v>
      </c>
      <c r="C335" s="25">
        <f>MAX(Ck+(Tt*cm_opti+(1-Tt)*cm_pess)*(MIN(B334,100)+yKG*F334),Ck)</f>
        <v>65.1488805028762</v>
      </c>
      <c r="D335" s="25">
        <f>MAX(In+i*(MIN(B334,100)-MIN(B333,100)),0)</f>
        <v>4.0015074722400215</v>
      </c>
      <c r="E335" s="25">
        <f>hk*MIN(B334,100)^e</f>
        <v>51.22372759130368</v>
      </c>
      <c r="F335" s="25">
        <f>E335-E334</f>
        <v>-2.8983939968735655</v>
      </c>
      <c r="G335" s="24">
        <f ca="1">IF(RAND()&lt;1-(E334/Hmax)^p,1,0)</f>
        <v>0</v>
      </c>
    </row>
    <row r="336" spans="1:7" ht="12.75" customHeight="1">
      <c r="A336" s="24">
        <f>A335+1</f>
        <v>327</v>
      </c>
      <c r="B336" s="25">
        <f>Ct+It</f>
        <v>71.95173828308504</v>
      </c>
      <c r="C336" s="25">
        <f>MAX(Ck+(Tt*cm_opti+(1-Tt)*cm_pess)*(MIN(B335,100)+yKG*F335),Ck)</f>
        <v>68.16192105451316</v>
      </c>
      <c r="D336" s="25">
        <f>MAX(In+i*(MIN(B335,100)-MIN(B334,100)),0)</f>
        <v>3.789817228571877</v>
      </c>
      <c r="E336" s="25">
        <f>hk*MIN(B335,100)^e</f>
        <v>47.817761571090976</v>
      </c>
      <c r="F336" s="25">
        <f>E336-E335</f>
        <v>-3.405966020212702</v>
      </c>
      <c r="G336" s="24">
        <f ca="1">IF(RAND()&lt;1-(E335/Hmax)^p,1,0)</f>
        <v>1</v>
      </c>
    </row>
    <row r="337" spans="1:7" ht="12.75" customHeight="1">
      <c r="A337" s="24">
        <f>A336+1</f>
        <v>328</v>
      </c>
      <c r="B337" s="25">
        <f>Ct+It</f>
        <v>76.8358849153115</v>
      </c>
      <c r="C337" s="25">
        <f>MAX(Ck+(Tt*cm_opti+(1-Tt)*cm_pess)*(MIN(B336,100)+yKG*F336),Ck)</f>
        <v>70.43520976132709</v>
      </c>
      <c r="D337" s="25">
        <f>MAX(In+i*(MIN(B336,100)-MIN(B335,100)),0)</f>
        <v>6.400675153984409</v>
      </c>
      <c r="E337" s="25">
        <f>hk*MIN(B336,100)^e</f>
        <v>51.770526419575646</v>
      </c>
      <c r="F337" s="25">
        <f>E337-E336</f>
        <v>3.9527648484846694</v>
      </c>
      <c r="G337" s="24">
        <f ca="1">IF(RAND()&lt;1-(E336/Hmax)^p,1,0)</f>
        <v>1</v>
      </c>
    </row>
    <row r="338" spans="1:7" ht="12.75" customHeight="1">
      <c r="A338" s="24">
        <f>A337+1</f>
        <v>329</v>
      </c>
      <c r="B338" s="25">
        <f>Ct+It</f>
        <v>83.59253802443098</v>
      </c>
      <c r="C338" s="25">
        <f>MAX(Ck+(Tt*cm_opti+(1-Tt)*cm_pess)*(MIN(B337,100)+yKG*F337),Ck)</f>
        <v>76.15046470831776</v>
      </c>
      <c r="D338" s="25">
        <f>MAX(In+i*(MIN(B337,100)-MIN(B336,100)),0)</f>
        <v>7.44207331611323</v>
      </c>
      <c r="E338" s="25">
        <f>hk*MIN(B337,100)^e</f>
        <v>59.037532107189925</v>
      </c>
      <c r="F338" s="25">
        <f>E338-E337</f>
        <v>7.2670056876142795</v>
      </c>
      <c r="G338" s="24">
        <f ca="1">IF(RAND()&lt;1-(E337/Hmax)^p,1,0)</f>
        <v>1</v>
      </c>
    </row>
    <row r="339" spans="1:7" s="31" customFormat="1" ht="12.75" customHeight="1">
      <c r="A339" s="31">
        <f>A338+1</f>
        <v>330</v>
      </c>
      <c r="B339" s="32">
        <f>Ct+It</f>
        <v>90.97622258394412</v>
      </c>
      <c r="C339" s="32">
        <f>MAX(Ck+(Tt*cm_opti+(1-Tt)*cm_pess)*(MIN(B338,100)+yKG*F338),Ck)</f>
        <v>82.59789602938437</v>
      </c>
      <c r="D339" s="32">
        <f>MAX(In+i*(MIN(B338,100)-MIN(B337,100)),0)</f>
        <v>8.378326554559742</v>
      </c>
      <c r="E339" s="32">
        <f>hk*MIN(B338,100)^e</f>
        <v>69.8771241336594</v>
      </c>
      <c r="F339" s="32">
        <f>E339-E338</f>
        <v>10.839592026469468</v>
      </c>
      <c r="G339" s="31">
        <f ca="1">IF(RAND()&lt;1-(E338/Hmax)^p,1,0)</f>
        <v>1</v>
      </c>
    </row>
    <row r="340" spans="1:7" ht="12.75" customHeight="1">
      <c r="A340" s="24">
        <f>A339+1</f>
        <v>331</v>
      </c>
      <c r="B340" s="25">
        <f>Ct+It</f>
        <v>98.32504478173384</v>
      </c>
      <c r="C340" s="25">
        <f>MAX(Ck+(Tt*cm_opti+(1-Tt)*cm_pess)*(MIN(B339,100)+yKG*F339),Ck)</f>
        <v>89.63320250197727</v>
      </c>
      <c r="D340" s="25">
        <f>MAX(In+i*(MIN(B339,100)-MIN(B338,100)),0)</f>
        <v>8.691842279756571</v>
      </c>
      <c r="E340" s="25">
        <f>hk*MIN(B339,100)^e</f>
        <v>82.76673075643345</v>
      </c>
      <c r="F340" s="25">
        <f>E340-E339</f>
        <v>12.889606622774053</v>
      </c>
      <c r="G340" s="24">
        <f ca="1">IF(RAND()&lt;1-(E339/Hmax)^p,1,0)</f>
        <v>1</v>
      </c>
    </row>
    <row r="341" spans="1:7" ht="12.75" customHeight="1">
      <c r="A341" s="24">
        <f>A340+1</f>
        <v>332</v>
      </c>
      <c r="B341" s="25">
        <f>Ct+It</f>
        <v>104.98974057070811</v>
      </c>
      <c r="C341" s="25">
        <f>MAX(Ck+(Tt*cm_opti+(1-Tt)*cm_pess)*(MIN(B340,100)+yKG*F340),Ck)</f>
        <v>96.31532947181324</v>
      </c>
      <c r="D341" s="25">
        <f>MAX(In+i*(MIN(B340,100)-MIN(B339,100)),0)</f>
        <v>8.674411098894858</v>
      </c>
      <c r="E341" s="25">
        <f>hk*MIN(B340,100)^e</f>
        <v>96.67814431329964</v>
      </c>
      <c r="F341" s="25">
        <f>E341-E340</f>
        <v>13.911413556866194</v>
      </c>
      <c r="G341" s="24">
        <f ca="1">IF(RAND()&lt;1-(E340/Hmax)^p,1,0)</f>
        <v>1</v>
      </c>
    </row>
    <row r="342" spans="1:7" ht="12.75" customHeight="1">
      <c r="A342" s="24">
        <f>A341+1</f>
        <v>333</v>
      </c>
      <c r="B342" s="25">
        <f>Ct+It</f>
        <v>98.61976032050632</v>
      </c>
      <c r="C342" s="25">
        <f>MAX(Ck+(Tt*cm_opti+(1-Tt)*cm_pess)*(MIN(B341,100)+yKG*F341),Ck)</f>
        <v>92.78228271137324</v>
      </c>
      <c r="D342" s="25">
        <f>MAX(In+i*(MIN(B341,100)-MIN(B340,100)),0)</f>
        <v>5.837477609133082</v>
      </c>
      <c r="E342" s="25">
        <f>hk*MIN(B341,100)^e</f>
        <v>100</v>
      </c>
      <c r="F342" s="25">
        <f>E342-E341</f>
        <v>3.32185568670036</v>
      </c>
      <c r="G342" s="24">
        <f ca="1">IF(RAND()&lt;1-(E341/Hmax)^p,1,0)</f>
        <v>0</v>
      </c>
    </row>
    <row r="343" spans="1:7" ht="12.75" customHeight="1">
      <c r="A343" s="24">
        <f>A342+1</f>
        <v>334</v>
      </c>
      <c r="B343" s="25">
        <f>Ct+It</f>
        <v>93.87005955399829</v>
      </c>
      <c r="C343" s="25">
        <f>MAX(Ck+(Tt*cm_opti+(1-Tt)*cm_pess)*(MIN(B342,100)+yKG*F342),Ck)</f>
        <v>89.56017939374513</v>
      </c>
      <c r="D343" s="25">
        <f>MAX(In+i*(MIN(B342,100)-MIN(B341,100)),0)</f>
        <v>4.309880160253158</v>
      </c>
      <c r="E343" s="25">
        <f>hk*MIN(B342,100)^e</f>
        <v>97.25857125674112</v>
      </c>
      <c r="F343" s="25">
        <f>E343-E342</f>
        <v>-2.7414287432588793</v>
      </c>
      <c r="G343" s="24">
        <f ca="1">IF(RAND()&lt;1-(E342/Hmax)^p,1,0)</f>
        <v>0</v>
      </c>
    </row>
    <row r="344" spans="1:7" ht="12.75" customHeight="1">
      <c r="A344" s="24">
        <f>A343+1</f>
        <v>335</v>
      </c>
      <c r="B344" s="25">
        <f>Ct+It</f>
        <v>87.17291151129284</v>
      </c>
      <c r="C344" s="25">
        <f>MAX(Ck+(Tt*cm_opti+(1-Tt)*cm_pess)*(MIN(B343,100)+yKG*F343),Ck)</f>
        <v>84.54776189454685</v>
      </c>
      <c r="D344" s="25">
        <f>MAX(In+i*(MIN(B343,100)-MIN(B342,100)),0)</f>
        <v>2.6251496167459862</v>
      </c>
      <c r="E344" s="25">
        <f>hk*MIN(B343,100)^e</f>
        <v>88.11588080671184</v>
      </c>
      <c r="F344" s="25">
        <f>E344-E343</f>
        <v>-9.142690450029278</v>
      </c>
      <c r="G344" s="24">
        <f ca="1">IF(RAND()&lt;1-(E343/Hmax)^p,1,0)</f>
        <v>0</v>
      </c>
    </row>
    <row r="345" spans="1:7" ht="12.75" customHeight="1">
      <c r="A345" s="24">
        <f>A344+1</f>
        <v>336</v>
      </c>
      <c r="B345" s="25">
        <f>Ct+It</f>
        <v>83.80557904261497</v>
      </c>
      <c r="C345" s="25">
        <f>MAX(Ck+(Tt*cm_opti+(1-Tt)*cm_pess)*(MIN(B344,100)+yKG*F344),Ck)</f>
        <v>82.15415306396768</v>
      </c>
      <c r="D345" s="25">
        <f>MAX(In+i*(MIN(B344,100)-MIN(B343,100)),0)</f>
        <v>1.651425978647275</v>
      </c>
      <c r="E345" s="25">
        <f>hk*MIN(B344,100)^e</f>
        <v>75.99116501355691</v>
      </c>
      <c r="F345" s="25">
        <f>E345-E344</f>
        <v>-12.124715793154934</v>
      </c>
      <c r="G345" s="24">
        <f ca="1">IF(RAND()&lt;1-(E344/Hmax)^p,1,0)</f>
        <v>1</v>
      </c>
    </row>
    <row r="346" spans="1:7" ht="12.75" customHeight="1">
      <c r="A346" s="24">
        <f>A345+1</f>
        <v>337</v>
      </c>
      <c r="B346" s="25">
        <f>Ct+It</f>
        <v>81.97457384583836</v>
      </c>
      <c r="C346" s="25">
        <f>MAX(Ck+(Tt*cm_opti+(1-Tt)*cm_pess)*(MIN(B345,100)+yKG*F345),Ck)</f>
        <v>78.65824008017731</v>
      </c>
      <c r="D346" s="25">
        <f>MAX(In+i*(MIN(B345,100)-MIN(B344,100)),0)</f>
        <v>3.3163337656610636</v>
      </c>
      <c r="E346" s="25">
        <f>hk*MIN(B345,100)^e</f>
        <v>70.23375078667985</v>
      </c>
      <c r="F346" s="25">
        <f>E346-E345</f>
        <v>-5.75741422687706</v>
      </c>
      <c r="G346" s="24">
        <f ca="1">IF(RAND()&lt;1-(E345/Hmax)^p,1,0)</f>
        <v>1</v>
      </c>
    </row>
    <row r="347" spans="1:7" ht="12.75" customHeight="1">
      <c r="A347" s="24">
        <f>A346+1</f>
        <v>338</v>
      </c>
      <c r="B347" s="25">
        <f>Ct+It</f>
        <v>82.53943464736292</v>
      </c>
      <c r="C347" s="25">
        <f>MAX(Ck+(Tt*cm_opti+(1-Tt)*cm_pess)*(MIN(B346,100)+yKG*F346),Ck)</f>
        <v>78.45493724575122</v>
      </c>
      <c r="D347" s="25">
        <f>MAX(In+i*(MIN(B346,100)-MIN(B345,100)),0)</f>
        <v>4.084497401611699</v>
      </c>
      <c r="E347" s="25">
        <f>hk*MIN(B346,100)^e</f>
        <v>67.19830757206807</v>
      </c>
      <c r="F347" s="25">
        <f>E347-E346</f>
        <v>-3.0354432146117745</v>
      </c>
      <c r="G347" s="24">
        <f ca="1">IF(RAND()&lt;1-(E346/Hmax)^p,1,0)</f>
        <v>1</v>
      </c>
    </row>
    <row r="348" spans="1:7" ht="12.75" customHeight="1">
      <c r="A348" s="24">
        <f>A347+1</f>
        <v>339</v>
      </c>
      <c r="B348" s="25">
        <f>Ct+It</f>
        <v>84.79591816791577</v>
      </c>
      <c r="C348" s="25">
        <f>MAX(Ck+(Tt*cm_opti+(1-Tt)*cm_pess)*(MIN(B347,100)+yKG*F347),Ck)</f>
        <v>79.51348776715349</v>
      </c>
      <c r="D348" s="25">
        <f>MAX(In+i*(MIN(B347,100)-MIN(B346,100)),0)</f>
        <v>5.28243040076228</v>
      </c>
      <c r="E348" s="25">
        <f>hk*MIN(B347,100)^e</f>
        <v>68.12758271906294</v>
      </c>
      <c r="F348" s="25">
        <f>E348-E347</f>
        <v>0.9292751469948684</v>
      </c>
      <c r="G348" s="24">
        <f ca="1">IF(RAND()&lt;1-(E347/Hmax)^p,1,0)</f>
        <v>1</v>
      </c>
    </row>
    <row r="349" spans="1:7" s="31" customFormat="1" ht="12.75" customHeight="1">
      <c r="A349" s="31">
        <f>A348+1</f>
        <v>340</v>
      </c>
      <c r="B349" s="32">
        <f>Ct+It</f>
        <v>88.40224317174125</v>
      </c>
      <c r="C349" s="32">
        <f>MAX(Ck+(Tt*cm_opti+(1-Tt)*cm_pess)*(MIN(B348,100)+yKG*F348),Ck)</f>
        <v>82.27400141146482</v>
      </c>
      <c r="D349" s="32">
        <f>MAX(In+i*(MIN(B348,100)-MIN(B347,100)),0)</f>
        <v>6.128241760276424</v>
      </c>
      <c r="E349" s="32">
        <f>hk*MIN(B348,100)^e</f>
        <v>71.90347737939868</v>
      </c>
      <c r="F349" s="32">
        <f>E349-E348</f>
        <v>3.7758946603357373</v>
      </c>
      <c r="G349" s="31">
        <f ca="1">IF(RAND()&lt;1-(E348/Hmax)^p,1,0)</f>
        <v>1</v>
      </c>
    </row>
    <row r="350" spans="1:7" ht="12.75" customHeight="1">
      <c r="A350" s="24">
        <f>A349+1</f>
        <v>341</v>
      </c>
      <c r="B350" s="25">
        <f>Ct+It</f>
        <v>88.28013597137289</v>
      </c>
      <c r="C350" s="25">
        <f>MAX(Ck+(Tt*cm_opti+(1-Tt)*cm_pess)*(MIN(B349,100)+yKG*F349),Ck)</f>
        <v>81.47697346946015</v>
      </c>
      <c r="D350" s="25">
        <f>MAX(In+i*(MIN(B349,100)-MIN(B348,100)),0)</f>
        <v>6.8031625019127375</v>
      </c>
      <c r="E350" s="25">
        <f>hk*MIN(B349,100)^e</f>
        <v>78.14956597795673</v>
      </c>
      <c r="F350" s="25">
        <f>E350-E349</f>
        <v>6.246088598558046</v>
      </c>
      <c r="G350" s="24">
        <f ca="1">IF(RAND()&lt;1-(E349/Hmax)^p,1,0)</f>
        <v>0</v>
      </c>
    </row>
    <row r="351" spans="1:7" ht="12.75" customHeight="1">
      <c r="A351" s="24">
        <f>A350+1</f>
        <v>342</v>
      </c>
      <c r="B351" s="25">
        <f>Ct+It</f>
        <v>91.30435580267635</v>
      </c>
      <c r="C351" s="25">
        <f>MAX(Ck+(Tt*cm_opti+(1-Tt)*cm_pess)*(MIN(B350,100)+yKG*F350),Ck)</f>
        <v>86.36540940286054</v>
      </c>
      <c r="D351" s="25">
        <f>MAX(In+i*(MIN(B350,100)-MIN(B349,100)),0)</f>
        <v>4.938946399815819</v>
      </c>
      <c r="E351" s="25">
        <f>hk*MIN(B350,100)^e</f>
        <v>77.93382407124085</v>
      </c>
      <c r="F351" s="25">
        <f>E351-E350</f>
        <v>-0.215741906715877</v>
      </c>
      <c r="G351" s="24">
        <f ca="1">IF(RAND()&lt;1-(E350/Hmax)^p,1,0)</f>
        <v>1</v>
      </c>
    </row>
    <row r="352" spans="1:7" ht="12.75" customHeight="1">
      <c r="A352" s="24">
        <f>A351+1</f>
        <v>343</v>
      </c>
      <c r="B352" s="25">
        <f>Ct+It</f>
        <v>89.51244617644964</v>
      </c>
      <c r="C352" s="25">
        <f>MAX(Ck+(Tt*cm_opti+(1-Tt)*cm_pess)*(MIN(B351,100)+yKG*F351),Ck)</f>
        <v>83.00033626079791</v>
      </c>
      <c r="D352" s="25">
        <f>MAX(In+i*(MIN(B351,100)-MIN(B350,100)),0)</f>
        <v>6.512109915651735</v>
      </c>
      <c r="E352" s="25">
        <f>hk*MIN(B351,100)^e</f>
        <v>83.3648538854172</v>
      </c>
      <c r="F352" s="25">
        <f>E352-E351</f>
        <v>5.431029814176355</v>
      </c>
      <c r="G352" s="24">
        <f ca="1">IF(RAND()&lt;1-(E351/Hmax)^p,1,0)</f>
        <v>0</v>
      </c>
    </row>
    <row r="353" spans="1:7" ht="12.75" customHeight="1">
      <c r="A353" s="24">
        <f>A352+1</f>
        <v>344</v>
      </c>
      <c r="B353" s="25">
        <f>Ct+It</f>
        <v>86.80020809088163</v>
      </c>
      <c r="C353" s="25">
        <f>MAX(Ck+(Tt*cm_opti+(1-Tt)*cm_pess)*(MIN(B352,100)+yKG*F352),Ck)</f>
        <v>82.69616290399499</v>
      </c>
      <c r="D353" s="25">
        <f>MAX(In+i*(MIN(B352,100)-MIN(B351,100)),0)</f>
        <v>4.104045186886644</v>
      </c>
      <c r="E353" s="25">
        <f>hk*MIN(B352,100)^e</f>
        <v>80.12478020491794</v>
      </c>
      <c r="F353" s="25">
        <f>E353-E352</f>
        <v>-3.2400736804992647</v>
      </c>
      <c r="G353" s="24">
        <f ca="1">IF(RAND()&lt;1-(E352/Hmax)^p,1,0)</f>
        <v>0</v>
      </c>
    </row>
    <row r="354" spans="1:7" ht="12.75" customHeight="1">
      <c r="A354" s="24">
        <f>A353+1</f>
        <v>345</v>
      </c>
      <c r="B354" s="25">
        <f>Ct+It</f>
        <v>82.43603269382143</v>
      </c>
      <c r="C354" s="25">
        <f>MAX(Ck+(Tt*cm_opti+(1-Tt)*cm_pess)*(MIN(B353,100)+yKG*F353),Ck)</f>
        <v>78.79215173660545</v>
      </c>
      <c r="D354" s="25">
        <f>MAX(In+i*(MIN(B353,100)-MIN(B352,100)),0)</f>
        <v>3.643880957215991</v>
      </c>
      <c r="E354" s="25">
        <f>hk*MIN(B353,100)^e</f>
        <v>75.34276124620352</v>
      </c>
      <c r="F354" s="25">
        <f>E354-E353</f>
        <v>-4.782018958714417</v>
      </c>
      <c r="G354" s="24">
        <f ca="1">IF(RAND()&lt;1-(E353/Hmax)^p,1,0)</f>
        <v>0</v>
      </c>
    </row>
    <row r="355" spans="1:7" ht="12.75" customHeight="1">
      <c r="A355" s="24">
        <f>A354+1</f>
        <v>346</v>
      </c>
      <c r="B355" s="25">
        <f>Ct+It</f>
        <v>81.87236106249131</v>
      </c>
      <c r="C355" s="25">
        <f>MAX(Ck+(Tt*cm_opti+(1-Tt)*cm_pess)*(MIN(B354,100)+yKG*F354),Ck)</f>
        <v>79.0544487610214</v>
      </c>
      <c r="D355" s="25">
        <f>MAX(In+i*(MIN(B354,100)-MIN(B353,100)),0)</f>
        <v>2.817912301469903</v>
      </c>
      <c r="E355" s="25">
        <f>hk*MIN(B354,100)^e</f>
        <v>67.95699486296796</v>
      </c>
      <c r="F355" s="25">
        <f>E355-E354</f>
        <v>-7.385766383235563</v>
      </c>
      <c r="G355" s="24">
        <f ca="1">IF(RAND()&lt;1-(E354/Hmax)^p,1,0)</f>
        <v>1</v>
      </c>
    </row>
    <row r="356" spans="1:7" ht="12.75" customHeight="1">
      <c r="A356" s="24">
        <f>A355+1</f>
        <v>347</v>
      </c>
      <c r="B356" s="25">
        <f>Ct+It</f>
        <v>82.74019573101498</v>
      </c>
      <c r="C356" s="25">
        <f>MAX(Ck+(Tt*cm_opti+(1-Tt)*cm_pess)*(MIN(B355,100)+yKG*F355),Ck)</f>
        <v>78.02203154668004</v>
      </c>
      <c r="D356" s="25">
        <f>MAX(In+i*(MIN(B355,100)-MIN(B354,100)),0)</f>
        <v>4.718164184334938</v>
      </c>
      <c r="E356" s="25">
        <f>hk*MIN(B355,100)^e</f>
        <v>67.03083505946942</v>
      </c>
      <c r="F356" s="25">
        <f>E356-E355</f>
        <v>-0.9261598034985354</v>
      </c>
      <c r="G356" s="24">
        <f ca="1">IF(RAND()&lt;1-(E355/Hmax)^p,1,0)</f>
        <v>1</v>
      </c>
    </row>
    <row r="357" spans="1:7" ht="12.75" customHeight="1">
      <c r="A357" s="24">
        <f>A356+1</f>
        <v>348</v>
      </c>
      <c r="B357" s="25">
        <f>Ct+It</f>
        <v>85.56627474738113</v>
      </c>
      <c r="C357" s="25">
        <f>MAX(Ck+(Tt*cm_opti+(1-Tt)*cm_pess)*(MIN(B356,100)+yKG*F356),Ck)</f>
        <v>80.1323574131193</v>
      </c>
      <c r="D357" s="25">
        <f>MAX(In+i*(MIN(B356,100)-MIN(B355,100)),0)</f>
        <v>5.433917334261835</v>
      </c>
      <c r="E357" s="25">
        <f>hk*MIN(B356,100)^e</f>
        <v>68.45939989606669</v>
      </c>
      <c r="F357" s="25">
        <f>E357-E356</f>
        <v>1.4285648365972605</v>
      </c>
      <c r="G357" s="24">
        <f ca="1">IF(RAND()&lt;1-(E356/Hmax)^p,1,0)</f>
        <v>1</v>
      </c>
    </row>
    <row r="358" spans="1:7" ht="12.75" customHeight="1">
      <c r="A358" s="24">
        <f>A357+1</f>
        <v>349</v>
      </c>
      <c r="B358" s="25">
        <f>Ct+It</f>
        <v>89.44794307123395</v>
      </c>
      <c r="C358" s="25">
        <f>MAX(Ck+(Tt*cm_opti+(1-Tt)*cm_pess)*(MIN(B357,100)+yKG*F357),Ck)</f>
        <v>83.03490356305088</v>
      </c>
      <c r="D358" s="25">
        <f>MAX(In+i*(MIN(B357,100)-MIN(B356,100)),0)</f>
        <v>6.4130395081830756</v>
      </c>
      <c r="E358" s="25">
        <f>hk*MIN(B357,100)^e</f>
        <v>73.21587374144313</v>
      </c>
      <c r="F358" s="25">
        <f>E358-E357</f>
        <v>4.756473845376448</v>
      </c>
      <c r="G358" s="24">
        <f ca="1">IF(RAND()&lt;1-(E357/Hmax)^p,1,0)</f>
        <v>1</v>
      </c>
    </row>
    <row r="359" spans="1:7" s="31" customFormat="1" ht="12.75" customHeight="1">
      <c r="A359" s="31">
        <f>A358+1</f>
        <v>350</v>
      </c>
      <c r="B359" s="32">
        <f>Ct+It</f>
        <v>93.98233646461776</v>
      </c>
      <c r="C359" s="32">
        <f>MAX(Ck+(Tt*cm_opti+(1-Tt)*cm_pess)*(MIN(B358,100)+yKG*F358),Ck)</f>
        <v>87.04150230269134</v>
      </c>
      <c r="D359" s="32">
        <f>MAX(In+i*(MIN(B358,100)-MIN(B357,100)),0)</f>
        <v>6.940834161926411</v>
      </c>
      <c r="E359" s="32">
        <f>hk*MIN(B358,100)^e</f>
        <v>80.0093451967471</v>
      </c>
      <c r="F359" s="32">
        <f>E359-E358</f>
        <v>6.793471455303973</v>
      </c>
      <c r="G359" s="31">
        <f ca="1">IF(RAND()&lt;1-(E358/Hmax)^p,1,0)</f>
        <v>1</v>
      </c>
    </row>
    <row r="360" spans="1:7" ht="12.75" customHeight="1">
      <c r="A360" s="24">
        <f>A359+1</f>
        <v>351</v>
      </c>
      <c r="B360" s="25">
        <f>Ct+It</f>
        <v>98.5957953758691</v>
      </c>
      <c r="C360" s="25">
        <f>MAX(Ck+(Tt*cm_opti+(1-Tt)*cm_pess)*(MIN(B359,100)+yKG*F359),Ck)</f>
        <v>91.32859867917719</v>
      </c>
      <c r="D360" s="25">
        <f>MAX(In+i*(MIN(B359,100)-MIN(B358,100)),0)</f>
        <v>7.267196696691904</v>
      </c>
      <c r="E360" s="25">
        <f>hk*MIN(B359,100)^e</f>
        <v>88.32679567348622</v>
      </c>
      <c r="F360" s="25">
        <f>E360-E359</f>
        <v>8.317450476739111</v>
      </c>
      <c r="G360" s="24">
        <f ca="1">IF(RAND()&lt;1-(E359/Hmax)^p,1,0)</f>
        <v>1</v>
      </c>
    </row>
    <row r="361" spans="1:7" ht="12.75" customHeight="1">
      <c r="A361" s="24">
        <f>A360+1</f>
        <v>352</v>
      </c>
      <c r="B361" s="25">
        <f>Ct+It</f>
        <v>102.88061375142146</v>
      </c>
      <c r="C361" s="25">
        <f>MAX(Ck+(Tt*cm_opti+(1-Tt)*cm_pess)*(MIN(B360,100)+yKG*F360),Ck)</f>
        <v>95.57388429579579</v>
      </c>
      <c r="D361" s="25">
        <f>MAX(In+i*(MIN(B360,100)-MIN(B359,100)),0)</f>
        <v>7.306729455625671</v>
      </c>
      <c r="E361" s="25">
        <f>hk*MIN(B360,100)^e</f>
        <v>97.21130865800251</v>
      </c>
      <c r="F361" s="25">
        <f>E361-E360</f>
        <v>8.884512984516292</v>
      </c>
      <c r="G361" s="24">
        <f ca="1">IF(RAND()&lt;1-(E360/Hmax)^p,1,0)</f>
        <v>1</v>
      </c>
    </row>
    <row r="362" spans="1:7" ht="12.75" customHeight="1">
      <c r="A362" s="24">
        <f>A361+1</f>
        <v>353</v>
      </c>
      <c r="B362" s="25">
        <f>Ct+It</f>
        <v>97.4790049089687</v>
      </c>
      <c r="C362" s="25">
        <f>MAX(Ck+(Tt*cm_opti+(1-Tt)*cm_pess)*(MIN(B361,100)+yKG*F361),Ck)</f>
        <v>91.77690259690326</v>
      </c>
      <c r="D362" s="25">
        <f>MAX(In+i*(MIN(B361,100)-MIN(B360,100)),0)</f>
        <v>5.702102312065449</v>
      </c>
      <c r="E362" s="25">
        <f>hk*MIN(B361,100)^e</f>
        <v>100</v>
      </c>
      <c r="F362" s="25">
        <f>E362-E361</f>
        <v>2.7886913419974917</v>
      </c>
      <c r="G362" s="24">
        <f ca="1">IF(RAND()&lt;1-(E361/Hmax)^p,1,0)</f>
        <v>0</v>
      </c>
    </row>
    <row r="363" spans="1:7" ht="12.75" customHeight="1">
      <c r="A363" s="24">
        <f>A362+1</f>
        <v>354</v>
      </c>
      <c r="B363" s="25">
        <f>Ct+It</f>
        <v>92.28044465005883</v>
      </c>
      <c r="C363" s="25">
        <f>MAX(Ck+(Tt*cm_opti+(1-Tt)*cm_pess)*(MIN(B362,100)+yKG*F362),Ck)</f>
        <v>88.54094219557447</v>
      </c>
      <c r="D363" s="25">
        <f>MAX(In+i*(MIN(B362,100)-MIN(B361,100)),0)</f>
        <v>3.7395024544843523</v>
      </c>
      <c r="E363" s="25">
        <f>hk*MIN(B362,100)^e</f>
        <v>95.02156398042746</v>
      </c>
      <c r="F363" s="25">
        <f>E363-E362</f>
        <v>-4.978436019572541</v>
      </c>
      <c r="G363" s="24">
        <f ca="1">IF(RAND()&lt;1-(E362/Hmax)^p,1,0)</f>
        <v>0</v>
      </c>
    </row>
    <row r="364" spans="1:7" ht="12.75" customHeight="1">
      <c r="A364" s="24">
        <f>A363+1</f>
        <v>355</v>
      </c>
      <c r="B364" s="25">
        <f>Ct+It</f>
        <v>85.22938838667761</v>
      </c>
      <c r="C364" s="25">
        <f>MAX(Ck+(Tt*cm_opti+(1-Tt)*cm_pess)*(MIN(B363,100)+yKG*F363),Ck)</f>
        <v>82.82866851613255</v>
      </c>
      <c r="D364" s="25">
        <f>MAX(In+i*(MIN(B363,100)-MIN(B362,100)),0)</f>
        <v>2.4007198705450605</v>
      </c>
      <c r="E364" s="25">
        <f>hk*MIN(B363,100)^e</f>
        <v>85.15680464812571</v>
      </c>
      <c r="F364" s="25">
        <f>E364-E363</f>
        <v>-9.864759332301745</v>
      </c>
      <c r="G364" s="24">
        <f ca="1">IF(RAND()&lt;1-(E363/Hmax)^p,1,0)</f>
        <v>0</v>
      </c>
    </row>
    <row r="365" spans="1:7" ht="12.75" customHeight="1">
      <c r="A365" s="24">
        <f>A364+1</f>
        <v>356</v>
      </c>
      <c r="B365" s="25">
        <f>Ct+It</f>
        <v>81.82319063887124</v>
      </c>
      <c r="C365" s="25">
        <f>MAX(Ck+(Tt*cm_opti+(1-Tt)*cm_pess)*(MIN(B364,100)+yKG*F364),Ck)</f>
        <v>80.34871877056185</v>
      </c>
      <c r="D365" s="25">
        <f>MAX(In+i*(MIN(B364,100)-MIN(B363,100)),0)</f>
        <v>1.4744718683093936</v>
      </c>
      <c r="E365" s="25">
        <f>hk*MIN(B364,100)^e</f>
        <v>72.64048644767136</v>
      </c>
      <c r="F365" s="25">
        <f>E365-E364</f>
        <v>-12.51631820045435</v>
      </c>
      <c r="G365" s="24">
        <f ca="1">IF(RAND()&lt;1-(E364/Hmax)^p,1,0)</f>
        <v>1</v>
      </c>
    </row>
    <row r="366" spans="1:7" ht="12.75" customHeight="1">
      <c r="A366" s="24">
        <f>A365+1</f>
        <v>357</v>
      </c>
      <c r="B366" s="25">
        <f>Ct+It</f>
        <v>76.25218999710295</v>
      </c>
      <c r="C366" s="25">
        <f>MAX(Ck+(Tt*cm_opti+(1-Tt)*cm_pess)*(MIN(B365,100)+yKG*F365),Ck)</f>
        <v>72.95528887100613</v>
      </c>
      <c r="D366" s="25">
        <f>MAX(In+i*(MIN(B365,100)-MIN(B364,100)),0)</f>
        <v>3.296901126096813</v>
      </c>
      <c r="E366" s="25">
        <f>hk*MIN(B365,100)^e</f>
        <v>66.95034526325065</v>
      </c>
      <c r="F366" s="25">
        <f>E366-E365</f>
        <v>-5.69014118442071</v>
      </c>
      <c r="G366" s="24">
        <f ca="1">IF(RAND()&lt;1-(E365/Hmax)^p,1,0)</f>
        <v>0</v>
      </c>
    </row>
    <row r="367" spans="1:7" ht="12.75" customHeight="1">
      <c r="A367" s="24">
        <f>A366+1</f>
        <v>358</v>
      </c>
      <c r="B367" s="25">
        <f>Ct+It</f>
        <v>72.07822343991407</v>
      </c>
      <c r="C367" s="25">
        <f>MAX(Ck+(Tt*cm_opti+(1-Tt)*cm_pess)*(MIN(B366,100)+yKG*F366),Ck)</f>
        <v>69.86372376079822</v>
      </c>
      <c r="D367" s="25">
        <f>MAX(In+i*(MIN(B366,100)-MIN(B365,100)),0)</f>
        <v>2.2144996791158533</v>
      </c>
      <c r="E367" s="25">
        <f>hk*MIN(B366,100)^e</f>
        <v>58.143964793542864</v>
      </c>
      <c r="F367" s="25">
        <f>E367-E366</f>
        <v>-8.80638046970779</v>
      </c>
      <c r="G367" s="24">
        <f ca="1">IF(RAND()&lt;1-(E366/Hmax)^p,1,0)</f>
        <v>0</v>
      </c>
    </row>
    <row r="368" spans="1:7" ht="12.75" customHeight="1">
      <c r="A368" s="24">
        <f>A367+1</f>
        <v>359</v>
      </c>
      <c r="B368" s="25">
        <f>Ct+It</f>
        <v>72.30815079551962</v>
      </c>
      <c r="C368" s="25">
        <f>MAX(Ck+(Tt*cm_opti+(1-Tt)*cm_pess)*(MIN(B367,100)+yKG*F367),Ck)</f>
        <v>69.39513407411405</v>
      </c>
      <c r="D368" s="25">
        <f>MAX(In+i*(MIN(B367,100)-MIN(B366,100)),0)</f>
        <v>2.913016721405562</v>
      </c>
      <c r="E368" s="25">
        <f>hk*MIN(B367,100)^e</f>
        <v>51.952702942541784</v>
      </c>
      <c r="F368" s="25">
        <f>E368-E367</f>
        <v>-6.19126185100108</v>
      </c>
      <c r="G368" s="24">
        <f ca="1">IF(RAND()&lt;1-(E367/Hmax)^p,1,0)</f>
        <v>1</v>
      </c>
    </row>
    <row r="369" spans="1:7" s="31" customFormat="1" ht="12.75" customHeight="1">
      <c r="A369" s="31">
        <f>A368+1</f>
        <v>360</v>
      </c>
      <c r="B369" s="32">
        <f>Ct+It</f>
        <v>75.26124871065673</v>
      </c>
      <c r="C369" s="32">
        <f>MAX(Ck+(Tt*cm_opti+(1-Tt)*cm_pess)*(MIN(B368,100)+yKG*F368),Ck)</f>
        <v>70.14628503285395</v>
      </c>
      <c r="D369" s="32">
        <f>MAX(In+i*(MIN(B368,100)-MIN(B367,100)),0)</f>
        <v>5.114963677802777</v>
      </c>
      <c r="E369" s="32">
        <f>hk*MIN(B368,100)^e</f>
        <v>52.284686714676056</v>
      </c>
      <c r="F369" s="32">
        <f>E369-E368</f>
        <v>0.3319837721342722</v>
      </c>
      <c r="G369" s="31">
        <f ca="1">IF(RAND()&lt;1-(E368/Hmax)^p,1,0)</f>
        <v>1</v>
      </c>
    </row>
    <row r="370" spans="1:7" ht="12.75" customHeight="1">
      <c r="A370" s="24">
        <f>A369+1</f>
        <v>361</v>
      </c>
      <c r="B370" s="25">
        <f>Ct+It</f>
        <v>80.51915691320531</v>
      </c>
      <c r="C370" s="25">
        <f>MAX(Ck+(Tt*cm_opti+(1-Tt)*cm_pess)*(MIN(B369,100)+yKG*F369),Ck)</f>
        <v>74.04260795563675</v>
      </c>
      <c r="D370" s="25">
        <f>MAX(In+i*(MIN(B369,100)-MIN(B368,100)),0)</f>
        <v>6.4765489575685535</v>
      </c>
      <c r="E370" s="25">
        <f>hk*MIN(B369,100)^e</f>
        <v>56.6425555748733</v>
      </c>
      <c r="F370" s="25">
        <f>E370-E369</f>
        <v>4.357868860197243</v>
      </c>
      <c r="G370" s="24">
        <f ca="1">IF(RAND()&lt;1-(E369/Hmax)^p,1,0)</f>
        <v>1</v>
      </c>
    </row>
    <row r="371" spans="1:7" ht="12.75" customHeight="1">
      <c r="A371" s="24">
        <f>A370+1</f>
        <v>362</v>
      </c>
      <c r="B371" s="25">
        <f>Ct+It</f>
        <v>86.99628461029072</v>
      </c>
      <c r="C371" s="25">
        <f>MAX(Ck+(Tt*cm_opti+(1-Tt)*cm_pess)*(MIN(B370,100)+yKG*F370),Ck)</f>
        <v>79.36733050901643</v>
      </c>
      <c r="D371" s="25">
        <f>MAX(In+i*(MIN(B370,100)-MIN(B369,100)),0)</f>
        <v>7.628954101274289</v>
      </c>
      <c r="E371" s="25">
        <f>hk*MIN(B370,100)^e</f>
        <v>64.83334630013378</v>
      </c>
      <c r="F371" s="25">
        <f>E371-E370</f>
        <v>8.190790725260484</v>
      </c>
      <c r="G371" s="24">
        <f ca="1">IF(RAND()&lt;1-(E370/Hmax)^p,1,0)</f>
        <v>1</v>
      </c>
    </row>
    <row r="372" spans="1:7" ht="12.75" customHeight="1">
      <c r="A372" s="24">
        <f>A371+1</f>
        <v>363</v>
      </c>
      <c r="B372" s="25">
        <f>Ct+It</f>
        <v>93.92594879640765</v>
      </c>
      <c r="C372" s="25">
        <f>MAX(Ck+(Tt*cm_opti+(1-Tt)*cm_pess)*(MIN(B371,100)+yKG*F371),Ck)</f>
        <v>85.68738494786496</v>
      </c>
      <c r="D372" s="25">
        <f>MAX(In+i*(MIN(B371,100)-MIN(B370,100)),0)</f>
        <v>8.238563848542704</v>
      </c>
      <c r="E372" s="25">
        <f>hk*MIN(B371,100)^e</f>
        <v>75.68353535994706</v>
      </c>
      <c r="F372" s="25">
        <f>E372-E371</f>
        <v>10.850189059813275</v>
      </c>
      <c r="G372" s="24">
        <f ca="1">IF(RAND()&lt;1-(E371/Hmax)^p,1,0)</f>
        <v>1</v>
      </c>
    </row>
    <row r="373" spans="1:7" ht="12.75" customHeight="1">
      <c r="A373" s="24">
        <f>A372+1</f>
        <v>364</v>
      </c>
      <c r="B373" s="25">
        <f>Ct+It</f>
        <v>100.60755374521528</v>
      </c>
      <c r="C373" s="25">
        <f>MAX(Ck+(Tt*cm_opti+(1-Tt)*cm_pess)*(MIN(B372,100)+yKG*F372),Ck)</f>
        <v>92.14272165215682</v>
      </c>
      <c r="D373" s="25">
        <f>MAX(In+i*(MIN(B372,100)-MIN(B371,100)),0)</f>
        <v>8.464832093058469</v>
      </c>
      <c r="E373" s="25">
        <f>hk*MIN(B372,100)^e</f>
        <v>88.22083857305391</v>
      </c>
      <c r="F373" s="25">
        <f>E373-E372</f>
        <v>12.537303213106853</v>
      </c>
      <c r="G373" s="24">
        <f ca="1">IF(RAND()&lt;1-(E372/Hmax)^p,1,0)</f>
        <v>1</v>
      </c>
    </row>
    <row r="374" spans="1:7" ht="12.75" customHeight="1">
      <c r="A374" s="24">
        <f>A373+1</f>
        <v>365</v>
      </c>
      <c r="B374" s="25">
        <f>Ct+It</f>
        <v>100.54448624441754</v>
      </c>
      <c r="C374" s="25">
        <f>MAX(Ck+(Tt*cm_opti+(1-Tt)*cm_pess)*(MIN(B373,100)+yKG*F373),Ck)</f>
        <v>92.50746064262137</v>
      </c>
      <c r="D374" s="25">
        <f>MAX(In+i*(MIN(B373,100)-MIN(B372,100)),0)</f>
        <v>8.037025601796174</v>
      </c>
      <c r="E374" s="25">
        <f>hk*MIN(B373,100)^e</f>
        <v>100</v>
      </c>
      <c r="F374" s="25">
        <f>E374-E373</f>
        <v>11.77916142694609</v>
      </c>
      <c r="G374" s="24">
        <f ca="1">IF(RAND()&lt;1-(E373/Hmax)^p,1,0)</f>
        <v>0</v>
      </c>
    </row>
    <row r="375" spans="1:7" ht="12.75" customHeight="1">
      <c r="A375" s="24">
        <f>A374+1</f>
        <v>366</v>
      </c>
      <c r="B375" s="25">
        <f>Ct+It</f>
        <v>97.35583228538923</v>
      </c>
      <c r="C375" s="25">
        <f>MAX(Ck+(Tt*cm_opti+(1-Tt)*cm_pess)*(MIN(B374,100)+yKG*F374),Ck)</f>
        <v>92.35583228538923</v>
      </c>
      <c r="D375" s="25">
        <f>MAX(In+i*(MIN(B374,100)-MIN(B373,100)),0)</f>
        <v>5</v>
      </c>
      <c r="E375" s="25">
        <f>hk*MIN(B374,100)^e</f>
        <v>100</v>
      </c>
      <c r="F375" s="25">
        <f>E375-E374</f>
        <v>0</v>
      </c>
      <c r="G375" s="24">
        <f ca="1">IF(RAND()&lt;1-(E374/Hmax)^p,1,0)</f>
        <v>0</v>
      </c>
    </row>
    <row r="376" spans="1:7" ht="12.75" customHeight="1">
      <c r="A376" s="24">
        <f>A375+1</f>
        <v>367</v>
      </c>
      <c r="B376" s="25">
        <f>Ct+It</f>
        <v>91.562581971006</v>
      </c>
      <c r="C376" s="25">
        <f>MAX(Ck+(Tt*cm_opti+(1-Tt)*cm_pess)*(MIN(B375,100)+yKG*F375),Ck)</f>
        <v>87.88466582831138</v>
      </c>
      <c r="D376" s="25">
        <f>MAX(In+i*(MIN(B375,100)-MIN(B374,100)),0)</f>
        <v>3.677916142694613</v>
      </c>
      <c r="E376" s="25">
        <f>hk*MIN(B375,100)^e</f>
        <v>94.78158079980834</v>
      </c>
      <c r="F376" s="25">
        <f>E376-E375</f>
        <v>-5.218419200191661</v>
      </c>
      <c r="G376" s="24">
        <f ca="1">IF(RAND()&lt;1-(E375/Hmax)^p,1,0)</f>
        <v>0</v>
      </c>
    </row>
    <row r="377" spans="1:7" ht="12.75" customHeight="1">
      <c r="A377" s="24">
        <f>A376+1</f>
        <v>368</v>
      </c>
      <c r="B377" s="25">
        <f>Ct+It</f>
        <v>84.30975657957487</v>
      </c>
      <c r="C377" s="25">
        <f>MAX(Ck+(Tt*cm_opti+(1-Tt)*cm_pess)*(MIN(B376,100)+yKG*F376),Ck)</f>
        <v>82.20638173676647</v>
      </c>
      <c r="D377" s="25">
        <f>MAX(In+i*(MIN(B376,100)-MIN(B375,100)),0)</f>
        <v>2.1033748428083854</v>
      </c>
      <c r="E377" s="25">
        <f>hk*MIN(B376,100)^e</f>
        <v>83.83706417197193</v>
      </c>
      <c r="F377" s="25">
        <f>E377-E376</f>
        <v>-10.944516627836407</v>
      </c>
      <c r="G377" s="24">
        <f ca="1">IF(RAND()&lt;1-(E376/Hmax)^p,1,0)</f>
        <v>0</v>
      </c>
    </row>
    <row r="378" spans="1:7" ht="12.75" customHeight="1">
      <c r="A378" s="24">
        <f>A377+1</f>
        <v>369</v>
      </c>
      <c r="B378" s="25">
        <f>Ct+It</f>
        <v>76.63248924237706</v>
      </c>
      <c r="C378" s="25">
        <f>MAX(Ck+(Tt*cm_opti+(1-Tt)*cm_pess)*(MIN(B377,100)+yKG*F377),Ck)</f>
        <v>75.25890193809262</v>
      </c>
      <c r="D378" s="25">
        <f>MAX(In+i*(MIN(B377,100)-MIN(B376,100)),0)</f>
        <v>1.3735873042844347</v>
      </c>
      <c r="E378" s="25">
        <f>hk*MIN(B377,100)^e</f>
        <v>71.08135054507167</v>
      </c>
      <c r="F378" s="25">
        <f>E378-E377</f>
        <v>-12.75571362690026</v>
      </c>
      <c r="G378" s="24">
        <f ca="1">IF(RAND()&lt;1-(E377/Hmax)^p,1,0)</f>
        <v>0</v>
      </c>
    </row>
    <row r="379" spans="1:7" s="31" customFormat="1" ht="12.75" customHeight="1">
      <c r="A379" s="31">
        <f>A378+1</f>
        <v>370</v>
      </c>
      <c r="B379" s="32">
        <f>Ct+It</f>
        <v>69.91621499992269</v>
      </c>
      <c r="C379" s="32">
        <f>MAX(Ck+(Tt*cm_opti+(1-Tt)*cm_pess)*(MIN(B378,100)+yKG*F378),Ck)</f>
        <v>68.75484866852159</v>
      </c>
      <c r="D379" s="32">
        <f>MAX(In+i*(MIN(B378,100)-MIN(B377,100)),0)</f>
        <v>1.1613663314010978</v>
      </c>
      <c r="E379" s="32">
        <f>hk*MIN(B378,100)^e</f>
        <v>58.725384074830366</v>
      </c>
      <c r="F379" s="32">
        <f>E379-E378</f>
        <v>-12.355966470241306</v>
      </c>
      <c r="G379" s="31">
        <f ca="1">IF(RAND()&lt;1-(E378/Hmax)^p,1,0)</f>
        <v>0</v>
      </c>
    </row>
    <row r="380" spans="1:7" ht="12.75" customHeight="1">
      <c r="A380" s="24">
        <f>A379+1</f>
        <v>371</v>
      </c>
      <c r="B380" s="25">
        <f>Ct+It</f>
        <v>68.44500275378083</v>
      </c>
      <c r="C380" s="25">
        <f>MAX(Ck+(Tt*cm_opti+(1-Tt)*cm_pess)*(MIN(B379,100)+yKG*F379),Ck)</f>
        <v>66.80313987500801</v>
      </c>
      <c r="D380" s="25">
        <f>MAX(In+i*(MIN(B379,100)-MIN(B378,100)),0)</f>
        <v>1.6418628787728125</v>
      </c>
      <c r="E380" s="25">
        <f>hk*MIN(B379,100)^e</f>
        <v>48.88277119915414</v>
      </c>
      <c r="F380" s="25">
        <f>E380-E379</f>
        <v>-9.842612875676224</v>
      </c>
      <c r="G380" s="24">
        <f ca="1">IF(RAND()&lt;1-(E379/Hmax)^p,1,0)</f>
        <v>1</v>
      </c>
    </row>
    <row r="381" spans="1:7" ht="12.75" customHeight="1">
      <c r="A381" s="24">
        <f>A380+1</f>
        <v>372</v>
      </c>
      <c r="B381" s="25">
        <f>Ct+It</f>
        <v>67.05187350481847</v>
      </c>
      <c r="C381" s="25">
        <f>MAX(Ck+(Tt*cm_opti+(1-Tt)*cm_pess)*(MIN(B380,100)+yKG*F380),Ck)</f>
        <v>62.78747962788941</v>
      </c>
      <c r="D381" s="25">
        <f>MAX(In+i*(MIN(B380,100)-MIN(B379,100)),0)</f>
        <v>4.26439387692907</v>
      </c>
      <c r="E381" s="25">
        <f>hk*MIN(B380,100)^e</f>
        <v>46.84718401965065</v>
      </c>
      <c r="F381" s="25">
        <f>E381-E380</f>
        <v>-2.0355871795034943</v>
      </c>
      <c r="G381" s="24">
        <f ca="1">IF(RAND()&lt;1-(E380/Hmax)^p,1,0)</f>
        <v>0</v>
      </c>
    </row>
    <row r="382" spans="1:7" ht="12.75" customHeight="1">
      <c r="A382" s="24">
        <f>A381+1</f>
        <v>373</v>
      </c>
      <c r="B382" s="25">
        <f>Ct+It</f>
        <v>67.5378167434729</v>
      </c>
      <c r="C382" s="25">
        <f>MAX(Ck+(Tt*cm_opti+(1-Tt)*cm_pess)*(MIN(B381,100)+yKG*F381),Ck)</f>
        <v>63.23438136795408</v>
      </c>
      <c r="D382" s="25">
        <f>MAX(In+i*(MIN(B381,100)-MIN(B380,100)),0)</f>
        <v>4.3034353755188235</v>
      </c>
      <c r="E382" s="25">
        <f>hk*MIN(B381,100)^e</f>
        <v>44.95953740506177</v>
      </c>
      <c r="F382" s="25">
        <f>E382-E381</f>
        <v>-1.8876466145888742</v>
      </c>
      <c r="G382" s="24">
        <f ca="1">IF(RAND()&lt;1-(E381/Hmax)^p,1,0)</f>
        <v>0</v>
      </c>
    </row>
    <row r="383" spans="1:7" ht="12.75" customHeight="1">
      <c r="A383" s="24">
        <f>A382+1</f>
        <v>374</v>
      </c>
      <c r="B383" s="25">
        <f>Ct+It</f>
        <v>72.24899094567905</v>
      </c>
      <c r="C383" s="25">
        <f>MAX(Ck+(Tt*cm_opti+(1-Tt)*cm_pess)*(MIN(B382,100)+yKG*F382),Ck)</f>
        <v>67.00601932635183</v>
      </c>
      <c r="D383" s="25">
        <f>MAX(In+i*(MIN(B382,100)-MIN(B381,100)),0)</f>
        <v>5.242971619327214</v>
      </c>
      <c r="E383" s="25">
        <f>hk*MIN(B382,100)^e</f>
        <v>45.613566904749284</v>
      </c>
      <c r="F383" s="25">
        <f>E383-E382</f>
        <v>0.6540294996875105</v>
      </c>
      <c r="G383" s="24">
        <f ca="1">IF(RAND()&lt;1-(E382/Hmax)^p,1,0)</f>
        <v>1</v>
      </c>
    </row>
    <row r="384" spans="1:7" ht="12.75" customHeight="1">
      <c r="A384" s="24">
        <f>A383+1</f>
        <v>375</v>
      </c>
      <c r="B384" s="25">
        <f>Ct+It</f>
        <v>78.90621067361386</v>
      </c>
      <c r="C384" s="25">
        <f>MAX(Ck+(Tt*cm_opti+(1-Tt)*cm_pess)*(MIN(B383,100)+yKG*F383),Ck)</f>
        <v>71.55062357251079</v>
      </c>
      <c r="D384" s="25">
        <f>MAX(In+i*(MIN(B383,100)-MIN(B382,100)),0)</f>
        <v>7.355587101103076</v>
      </c>
      <c r="E384" s="25">
        <f>hk*MIN(B383,100)^e</f>
        <v>52.19916692668814</v>
      </c>
      <c r="F384" s="25">
        <f>E384-E383</f>
        <v>6.585600021938859</v>
      </c>
      <c r="G384" s="24">
        <f ca="1">IF(RAND()&lt;1-(E383/Hmax)^p,1,0)</f>
        <v>1</v>
      </c>
    </row>
    <row r="385" spans="1:7" ht="12.75" customHeight="1">
      <c r="A385" s="24">
        <f>A384+1</f>
        <v>376</v>
      </c>
      <c r="B385" s="25">
        <f>Ct+It</f>
        <v>82.77069840724626</v>
      </c>
      <c r="C385" s="25">
        <f>MAX(Ck+(Tt*cm_opti+(1-Tt)*cm_pess)*(MIN(B384,100)+yKG*F384),Ck)</f>
        <v>74.44208854327886</v>
      </c>
      <c r="D385" s="25">
        <f>MAX(In+i*(MIN(B384,100)-MIN(B383,100)),0)</f>
        <v>8.3286098639674</v>
      </c>
      <c r="E385" s="25">
        <f>hk*MIN(B384,100)^e</f>
        <v>62.26190082868733</v>
      </c>
      <c r="F385" s="25">
        <f>E385-E384</f>
        <v>10.062733901999188</v>
      </c>
      <c r="G385" s="24">
        <f ca="1">IF(RAND()&lt;1-(E384/Hmax)^p,1,0)</f>
        <v>0</v>
      </c>
    </row>
    <row r="386" spans="1:7" ht="12.75" customHeight="1">
      <c r="A386" s="24">
        <f>A385+1</f>
        <v>377</v>
      </c>
      <c r="B386" s="25">
        <f>Ct+It</f>
        <v>89.42566846715036</v>
      </c>
      <c r="C386" s="25">
        <f>MAX(Ck+(Tt*cm_opti+(1-Tt)*cm_pess)*(MIN(B385,100)+yKG*F385),Ck)</f>
        <v>82.49342460033415</v>
      </c>
      <c r="D386" s="25">
        <f>MAX(In+i*(MIN(B385,100)-MIN(B384,100)),0)</f>
        <v>6.932243866816201</v>
      </c>
      <c r="E386" s="25">
        <f>hk*MIN(B385,100)^e</f>
        <v>68.50988514823318</v>
      </c>
      <c r="F386" s="25">
        <f>E386-E385</f>
        <v>6.24798431954585</v>
      </c>
      <c r="G386" s="24">
        <f ca="1">IF(RAND()&lt;1-(E385/Hmax)^p,1,0)</f>
        <v>1</v>
      </c>
    </row>
    <row r="387" spans="1:7" ht="12.75" customHeight="1">
      <c r="A387" s="24">
        <f>A386+1</f>
        <v>378</v>
      </c>
      <c r="B387" s="25">
        <f>Ct+It</f>
        <v>91.1176166675815</v>
      </c>
      <c r="C387" s="25">
        <f>MAX(Ck+(Tt*cm_opti+(1-Tt)*cm_pess)*(MIN(B386,100)+yKG*F386),Ck)</f>
        <v>82.79013163762946</v>
      </c>
      <c r="D387" s="25">
        <f>MAX(In+i*(MIN(B386,100)-MIN(B385,100)),0)</f>
        <v>8.32748502995205</v>
      </c>
      <c r="E387" s="25">
        <f>hk*MIN(B386,100)^e</f>
        <v>79.9695018079669</v>
      </c>
      <c r="F387" s="25">
        <f>E387-E386</f>
        <v>11.459616659733726</v>
      </c>
      <c r="G387" s="24">
        <f ca="1">IF(RAND()&lt;1-(E386/Hmax)^p,1,0)</f>
        <v>0</v>
      </c>
    </row>
    <row r="388" spans="1:7" ht="12.75" customHeight="1">
      <c r="A388" s="24">
        <f>A387+1</f>
        <v>379</v>
      </c>
      <c r="B388" s="25">
        <f>Ct+It</f>
        <v>95.73111680785327</v>
      </c>
      <c r="C388" s="25">
        <f>MAX(Ck+(Tt*cm_opti+(1-Tt)*cm_pess)*(MIN(B387,100)+yKG*F387),Ck)</f>
        <v>89.8851427076377</v>
      </c>
      <c r="D388" s="25">
        <f>MAX(In+i*(MIN(B387,100)-MIN(B386,100)),0)</f>
        <v>5.845974100215571</v>
      </c>
      <c r="E388" s="25">
        <f>hk*MIN(B387,100)^e</f>
        <v>83.02420067180327</v>
      </c>
      <c r="F388" s="25">
        <f>E388-E387</f>
        <v>3.0546988638363644</v>
      </c>
      <c r="G388" s="24">
        <f ca="1">IF(RAND()&lt;1-(E387/Hmax)^p,1,0)</f>
        <v>1</v>
      </c>
    </row>
    <row r="389" spans="1:7" s="31" customFormat="1" ht="12.75" customHeight="1">
      <c r="A389" s="31">
        <f>A388+1</f>
        <v>380</v>
      </c>
      <c r="B389" s="32">
        <f>Ct+It</f>
        <v>99.32732286537637</v>
      </c>
      <c r="C389" s="32">
        <f>MAX(Ck+(Tt*cm_opti+(1-Tt)*cm_pess)*(MIN(B388,100)+yKG*F388),Ck)</f>
        <v>92.0205727952405</v>
      </c>
      <c r="D389" s="32">
        <f>MAX(In+i*(MIN(B388,100)-MIN(B387,100)),0)</f>
        <v>7.306750070135884</v>
      </c>
      <c r="E389" s="32">
        <f>hk*MIN(B388,100)^e</f>
        <v>91.64446725278847</v>
      </c>
      <c r="F389" s="32">
        <f>E389-E388</f>
        <v>8.620266580985202</v>
      </c>
      <c r="G389" s="31">
        <f ca="1">IF(RAND()&lt;1-(E388/Hmax)^p,1,0)</f>
        <v>1</v>
      </c>
    </row>
    <row r="390" spans="1:7" ht="12.75" customHeight="1">
      <c r="A390" s="24">
        <f>A389+1</f>
        <v>381</v>
      </c>
      <c r="B390" s="25">
        <f>Ct+It</f>
        <v>97.98401463725969</v>
      </c>
      <c r="C390" s="25">
        <f>MAX(Ck+(Tt*cm_opti+(1-Tt)*cm_pess)*(MIN(B389,100)+yKG*F389),Ck)</f>
        <v>91.18591160849815</v>
      </c>
      <c r="D390" s="25">
        <f>MAX(In+i*(MIN(B389,100)-MIN(B388,100)),0)</f>
        <v>6.7981030287615525</v>
      </c>
      <c r="E390" s="25">
        <f>hk*MIN(B389,100)^e</f>
        <v>98.6591706760272</v>
      </c>
      <c r="F390" s="25">
        <f>E390-E389</f>
        <v>7.014703423238728</v>
      </c>
      <c r="G390" s="24">
        <f ca="1">IF(RAND()&lt;1-(E389/Hmax)^p,1,0)</f>
        <v>0</v>
      </c>
    </row>
    <row r="391" spans="1:7" ht="12.75" customHeight="1">
      <c r="A391" s="24">
        <f>A390+1</f>
        <v>382</v>
      </c>
      <c r="B391" s="25">
        <f>Ct+It</f>
        <v>94.11849828039716</v>
      </c>
      <c r="C391" s="25">
        <f>MAX(Ck+(Tt*cm_opti+(1-Tt)*cm_pess)*(MIN(B390,100)+yKG*F390),Ck)</f>
        <v>89.7901523944555</v>
      </c>
      <c r="D391" s="25">
        <f>MAX(In+i*(MIN(B390,100)-MIN(B389,100)),0)</f>
        <v>4.328345885941658</v>
      </c>
      <c r="E391" s="25">
        <f>hk*MIN(B390,100)^e</f>
        <v>96.00867124434721</v>
      </c>
      <c r="F391" s="25">
        <f>E391-E390</f>
        <v>-2.6504994316799895</v>
      </c>
      <c r="G391" s="24">
        <f ca="1">IF(RAND()&lt;1-(E390/Hmax)^p,1,0)</f>
        <v>0</v>
      </c>
    </row>
    <row r="392" spans="1:7" ht="12.75" customHeight="1">
      <c r="A392" s="24">
        <f>A391+1</f>
        <v>383</v>
      </c>
      <c r="B392" s="25">
        <f>Ct+It</f>
        <v>87.83194055955047</v>
      </c>
      <c r="C392" s="25">
        <f>MAX(Ck+(Tt*cm_opti+(1-Tt)*cm_pess)*(MIN(B391,100)+yKG*F391),Ck)</f>
        <v>84.76469873798173</v>
      </c>
      <c r="D392" s="25">
        <f>MAX(In+i*(MIN(B391,100)-MIN(B390,100)),0)</f>
        <v>3.067241821568736</v>
      </c>
      <c r="E392" s="25">
        <f>hk*MIN(B391,100)^e</f>
        <v>88.58291718557125</v>
      </c>
      <c r="F392" s="25">
        <f>E392-E391</f>
        <v>-7.425754058775965</v>
      </c>
      <c r="G392" s="24">
        <f ca="1">IF(RAND()&lt;1-(E391/Hmax)^p,1,0)</f>
        <v>0</v>
      </c>
    </row>
    <row r="393" spans="1:7" ht="12.75" customHeight="1">
      <c r="A393" s="24">
        <f>A392+1</f>
        <v>384</v>
      </c>
      <c r="B393" s="25">
        <f>Ct+It</f>
        <v>80.63712277546185</v>
      </c>
      <c r="C393" s="25">
        <f>MAX(Ck+(Tt*cm_opti+(1-Tt)*cm_pess)*(MIN(B392,100)+yKG*F392),Ck)</f>
        <v>78.78040163588518</v>
      </c>
      <c r="D393" s="25">
        <f>MAX(In+i*(MIN(B392,100)-MIN(B391,100)),0)</f>
        <v>1.8567211395766563</v>
      </c>
      <c r="E393" s="25">
        <f>hk*MIN(B392,100)^e</f>
        <v>77.14449782456408</v>
      </c>
      <c r="F393" s="25">
        <f>E393-E392</f>
        <v>-11.438419361007163</v>
      </c>
      <c r="G393" s="24">
        <f ca="1">IF(RAND()&lt;1-(E392/Hmax)^p,1,0)</f>
        <v>0</v>
      </c>
    </row>
    <row r="394" spans="1:7" ht="12.75" customHeight="1">
      <c r="A394" s="24">
        <f>A393+1</f>
        <v>385</v>
      </c>
      <c r="B394" s="25">
        <f>Ct+It</f>
        <v>77.51348135288423</v>
      </c>
      <c r="C394" s="25">
        <f>MAX(Ck+(Tt*cm_opti+(1-Tt)*cm_pess)*(MIN(B393,100)+yKG*F393),Ck)</f>
        <v>76.11089024492854</v>
      </c>
      <c r="D394" s="25">
        <f>MAX(In+i*(MIN(B393,100)-MIN(B392,100)),0)</f>
        <v>1.4025911079556863</v>
      </c>
      <c r="E394" s="25">
        <f>hk*MIN(B393,100)^e</f>
        <v>65.02345569504908</v>
      </c>
      <c r="F394" s="25">
        <f>E394-E393</f>
        <v>-12.121042129515004</v>
      </c>
      <c r="G394" s="24">
        <f ca="1">IF(RAND()&lt;1-(E393/Hmax)^p,1,0)</f>
        <v>1</v>
      </c>
    </row>
    <row r="395" spans="1:7" ht="12.75" customHeight="1">
      <c r="A395" s="24">
        <f>A394+1</f>
        <v>386</v>
      </c>
      <c r="B395" s="25">
        <f>Ct+It</f>
        <v>73.02475594511557</v>
      </c>
      <c r="C395" s="25">
        <f>MAX(Ck+(Tt*cm_opti+(1-Tt)*cm_pess)*(MIN(B394,100)+yKG*F394),Ck)</f>
        <v>69.58657665640439</v>
      </c>
      <c r="D395" s="25">
        <f>MAX(In+i*(MIN(B394,100)-MIN(B393,100)),0)</f>
        <v>3.43817928871119</v>
      </c>
      <c r="E395" s="25">
        <f>hk*MIN(B394,100)^e</f>
        <v>60.08339791443931</v>
      </c>
      <c r="F395" s="25">
        <f>E395-E394</f>
        <v>-4.94005778060977</v>
      </c>
      <c r="G395" s="24">
        <f ca="1">IF(RAND()&lt;1-(E394/Hmax)^p,1,0)</f>
        <v>0</v>
      </c>
    </row>
    <row r="396" spans="1:7" ht="12.75" customHeight="1">
      <c r="A396" s="24">
        <f>A395+1</f>
        <v>387</v>
      </c>
      <c r="B396" s="25">
        <f>Ct+It</f>
        <v>73.77691757108434</v>
      </c>
      <c r="C396" s="25">
        <f>MAX(Ck+(Tt*cm_opti+(1-Tt)*cm_pess)*(MIN(B395,100)+yKG*F395),Ck)</f>
        <v>71.02128027496866</v>
      </c>
      <c r="D396" s="25">
        <f>MAX(In+i*(MIN(B395,100)-MIN(B394,100)),0)</f>
        <v>2.7556372961156725</v>
      </c>
      <c r="E396" s="25">
        <f>hk*MIN(B395,100)^e</f>
        <v>53.326149808436924</v>
      </c>
      <c r="F396" s="25">
        <f>E396-E395</f>
        <v>-6.757248106002386</v>
      </c>
      <c r="G396" s="24">
        <f ca="1">IF(RAND()&lt;1-(E395/Hmax)^p,1,0)</f>
        <v>1</v>
      </c>
    </row>
    <row r="397" spans="1:7" ht="12.75" customHeight="1">
      <c r="A397" s="24">
        <f>A396+1</f>
        <v>388</v>
      </c>
      <c r="B397" s="25">
        <f>Ct+It</f>
        <v>76.65054552588056</v>
      </c>
      <c r="C397" s="25">
        <f>MAX(Ck+(Tt*cm_opti+(1-Tt)*cm_pess)*(MIN(B396,100)+yKG*F396),Ck)</f>
        <v>71.27446471289618</v>
      </c>
      <c r="D397" s="25">
        <f>MAX(In+i*(MIN(B396,100)-MIN(B395,100)),0)</f>
        <v>5.376080812984384</v>
      </c>
      <c r="E397" s="25">
        <f>hk*MIN(B396,100)^e</f>
        <v>54.43033566290574</v>
      </c>
      <c r="F397" s="25">
        <f>E397-E396</f>
        <v>1.1041858544688168</v>
      </c>
      <c r="G397" s="24">
        <f ca="1">IF(RAND()&lt;1-(E396/Hmax)^p,1,0)</f>
        <v>1</v>
      </c>
    </row>
    <row r="398" spans="1:7" ht="12.75" customHeight="1">
      <c r="A398" s="24">
        <f>A397+1</f>
        <v>389</v>
      </c>
      <c r="B398" s="25">
        <f>Ct+It</f>
        <v>81.8244171684712</v>
      </c>
      <c r="C398" s="25">
        <f>MAX(Ck+(Tt*cm_opti+(1-Tt)*cm_pess)*(MIN(B397,100)+yKG*F397),Ck)</f>
        <v>75.3876031910731</v>
      </c>
      <c r="D398" s="25">
        <f>MAX(In+i*(MIN(B397,100)-MIN(B396,100)),0)</f>
        <v>6.43681397739811</v>
      </c>
      <c r="E398" s="25">
        <f>hk*MIN(B397,100)^e</f>
        <v>58.75306129415088</v>
      </c>
      <c r="F398" s="25">
        <f>E398-E397</f>
        <v>4.322725631245142</v>
      </c>
      <c r="G398" s="24">
        <f ca="1">IF(RAND()&lt;1-(E397/Hmax)^p,1,0)</f>
        <v>1</v>
      </c>
    </row>
    <row r="399" spans="1:7" s="31" customFormat="1" ht="12.75" customHeight="1">
      <c r="A399" s="31">
        <f>A398+1</f>
        <v>390</v>
      </c>
      <c r="B399" s="32">
        <f>Ct+It</f>
        <v>88.05626961113543</v>
      </c>
      <c r="C399" s="32">
        <f>MAX(Ck+(Tt*cm_opti+(1-Tt)*cm_pess)*(MIN(B398,100)+yKG*F398),Ck)</f>
        <v>80.4693337898401</v>
      </c>
      <c r="D399" s="32">
        <f>MAX(In+i*(MIN(B398,100)-MIN(B397,100)),0)</f>
        <v>7.58693582129532</v>
      </c>
      <c r="E399" s="32">
        <f>hk*MIN(B398,100)^e</f>
        <v>66.95235244960006</v>
      </c>
      <c r="F399" s="32">
        <f>E399-E398</f>
        <v>8.199291155449174</v>
      </c>
      <c r="G399" s="31">
        <f ca="1">IF(RAND()&lt;1-(E398/Hmax)^p,1,0)</f>
        <v>1</v>
      </c>
    </row>
    <row r="400" spans="1:7" ht="12.75" customHeight="1">
      <c r="A400" s="24">
        <f>A399+1</f>
        <v>391</v>
      </c>
      <c r="B400" s="25">
        <f>Ct+It</f>
        <v>94.70610476133018</v>
      </c>
      <c r="C400" s="25">
        <f>MAX(Ck+(Tt*cm_opti+(1-Tt)*cm_pess)*(MIN(B399,100)+yKG*F399),Ck)</f>
        <v>86.59017853999806</v>
      </c>
      <c r="D400" s="25">
        <f>MAX(In+i*(MIN(B399,100)-MIN(B398,100)),0)</f>
        <v>8.115926221332117</v>
      </c>
      <c r="E400" s="25">
        <f>hk*MIN(B399,100)^e</f>
        <v>77.53906617828974</v>
      </c>
      <c r="F400" s="25">
        <f>E400-E399</f>
        <v>10.586713728689688</v>
      </c>
      <c r="G400" s="24">
        <f ca="1">IF(RAND()&lt;1-(E399/Hmax)^p,1,0)</f>
        <v>1</v>
      </c>
    </row>
    <row r="401" spans="1:7" ht="12.75" customHeight="1">
      <c r="A401" s="24">
        <f>A400+1</f>
        <v>392</v>
      </c>
      <c r="B401" s="25">
        <f>Ct+It</f>
        <v>96.20714412989946</v>
      </c>
      <c r="C401" s="25">
        <f>MAX(Ck+(Tt*cm_opti+(1-Tt)*cm_pess)*(MIN(B400,100)+yKG*F400),Ck)</f>
        <v>87.88222655480209</v>
      </c>
      <c r="D401" s="25">
        <f>MAX(In+i*(MIN(B400,100)-MIN(B399,100)),0)</f>
        <v>8.324917575097373</v>
      </c>
      <c r="E401" s="25">
        <f>hk*MIN(B400,100)^e</f>
        <v>89.69246279064048</v>
      </c>
      <c r="F401" s="25">
        <f>E401-E400</f>
        <v>12.153396612350733</v>
      </c>
      <c r="G401" s="24">
        <f ca="1">IF(RAND()&lt;1-(E400/Hmax)^p,1,0)</f>
        <v>0</v>
      </c>
    </row>
    <row r="402" spans="1:7" ht="12.75" customHeight="1">
      <c r="A402" s="24">
        <f>A401+1</f>
        <v>393</v>
      </c>
      <c r="B402" s="25">
        <f>Ct+It</f>
        <v>100.10918897482371</v>
      </c>
      <c r="C402" s="25">
        <f>MAX(Ck+(Tt*cm_opti+(1-Tt)*cm_pess)*(MIN(B401,100)+yKG*F401),Ck)</f>
        <v>94.35866929053907</v>
      </c>
      <c r="D402" s="25">
        <f>MAX(In+i*(MIN(B401,100)-MIN(B400,100)),0)</f>
        <v>5.75051968428464</v>
      </c>
      <c r="E402" s="25">
        <f>hk*MIN(B401,100)^e</f>
        <v>92.55814581631249</v>
      </c>
      <c r="F402" s="25">
        <f>E402-E401</f>
        <v>2.8656830256720127</v>
      </c>
      <c r="G402" s="24">
        <f ca="1">IF(RAND()&lt;1-(E401/Hmax)^p,1,0)</f>
        <v>1</v>
      </c>
    </row>
    <row r="403" spans="1:7" ht="12.75" customHeight="1">
      <c r="A403" s="24">
        <f>A402+1</f>
        <v>394</v>
      </c>
      <c r="B403" s="25">
        <f>Ct+It</f>
        <v>97.46956454018468</v>
      </c>
      <c r="C403" s="25">
        <f>MAX(Ck+(Tt*cm_opti+(1-Tt)*cm_pess)*(MIN(B402,100)+yKG*F402),Ck)</f>
        <v>90.57313660513441</v>
      </c>
      <c r="D403" s="25">
        <f>MAX(In+i*(MIN(B402,100)-MIN(B401,100)),0)</f>
        <v>6.896427935050269</v>
      </c>
      <c r="E403" s="25">
        <f>hk*MIN(B402,100)^e</f>
        <v>100</v>
      </c>
      <c r="F403" s="25">
        <f>E403-E402</f>
        <v>7.441854183687511</v>
      </c>
      <c r="G403" s="24">
        <f ca="1">IF(RAND()&lt;1-(E402/Hmax)^p,1,0)</f>
        <v>0</v>
      </c>
    </row>
    <row r="404" spans="1:7" ht="12.75" customHeight="1">
      <c r="A404" s="24">
        <f>A403+1</f>
        <v>395</v>
      </c>
      <c r="B404" s="25">
        <f>Ct+It</f>
        <v>93.19880473897759</v>
      </c>
      <c r="C404" s="25">
        <f>MAX(Ck+(Tt*cm_opti+(1-Tt)*cm_pess)*(MIN(B403,100)+yKG*F403),Ck)</f>
        <v>89.46402246888525</v>
      </c>
      <c r="D404" s="25">
        <f>MAX(In+i*(MIN(B403,100)-MIN(B402,100)),0)</f>
        <v>3.7347822700923388</v>
      </c>
      <c r="E404" s="25">
        <f>hk*MIN(B403,100)^e</f>
        <v>95.00316011653227</v>
      </c>
      <c r="F404" s="25">
        <f>E404-E403</f>
        <v>-4.996839883467729</v>
      </c>
      <c r="G404" s="24">
        <f ca="1">IF(RAND()&lt;1-(E403/Hmax)^p,1,0)</f>
        <v>0</v>
      </c>
    </row>
    <row r="405" spans="1:7" ht="12.75" customHeight="1">
      <c r="A405" s="24">
        <f>A404+1</f>
        <v>396</v>
      </c>
      <c r="B405" s="25">
        <f>Ct+It</f>
        <v>86.42429591388498</v>
      </c>
      <c r="C405" s="25">
        <f>MAX(Ck+(Tt*cm_opti+(1-Tt)*cm_pess)*(MIN(B404,100)+yKG*F404),Ck)</f>
        <v>83.55967581448853</v>
      </c>
      <c r="D405" s="25">
        <f>MAX(In+i*(MIN(B404,100)-MIN(B403,100)),0)</f>
        <v>2.864620099396454</v>
      </c>
      <c r="E405" s="25">
        <f>hk*MIN(B404,100)^e</f>
        <v>86.8601720477407</v>
      </c>
      <c r="F405" s="25">
        <f>E405-E404</f>
        <v>-8.142988068791567</v>
      </c>
      <c r="G405" s="24">
        <f ca="1">IF(RAND()&lt;1-(E404/Hmax)^p,1,0)</f>
        <v>0</v>
      </c>
    </row>
    <row r="406" spans="1:7" ht="12.75" customHeight="1">
      <c r="A406" s="24">
        <f>A405+1</f>
        <v>397</v>
      </c>
      <c r="B406" s="25">
        <f>Ct+It</f>
        <v>79.12358470480336</v>
      </c>
      <c r="C406" s="25">
        <f>MAX(Ck+(Tt*cm_opti+(1-Tt)*cm_pess)*(MIN(B405,100)+yKG*F405),Ck)</f>
        <v>77.51083911734968</v>
      </c>
      <c r="D406" s="25">
        <f>MAX(In+i*(MIN(B405,100)-MIN(B404,100)),0)</f>
        <v>1.612745587453695</v>
      </c>
      <c r="E406" s="25">
        <f>hk*MIN(B405,100)^e</f>
        <v>74.69158924210755</v>
      </c>
      <c r="F406" s="25">
        <f>E406-E405</f>
        <v>-12.16858280563315</v>
      </c>
      <c r="G406" s="24">
        <f ca="1">IF(RAND()&lt;1-(E405/Hmax)^p,1,0)</f>
        <v>0</v>
      </c>
    </row>
    <row r="407" spans="1:7" ht="12.75" customHeight="1">
      <c r="A407" s="24">
        <f>A406+1</f>
        <v>398</v>
      </c>
      <c r="B407" s="25">
        <f>Ct+It</f>
        <v>76.018867548345</v>
      </c>
      <c r="C407" s="25">
        <f>MAX(Ck+(Tt*cm_opti+(1-Tt)*cm_pess)*(MIN(B406,100)+yKG*F406),Ck)</f>
        <v>74.6692231528858</v>
      </c>
      <c r="D407" s="25">
        <f>MAX(In+i*(MIN(B406,100)-MIN(B405,100)),0)</f>
        <v>1.349644395459194</v>
      </c>
      <c r="E407" s="25">
        <f>hk*MIN(B406,100)^e</f>
        <v>62.60541656538193</v>
      </c>
      <c r="F407" s="25">
        <f>E407-E406</f>
        <v>-12.086172676725624</v>
      </c>
      <c r="G407" s="24">
        <f ca="1">IF(RAND()&lt;1-(E406/Hmax)^p,1,0)</f>
        <v>1</v>
      </c>
    </row>
    <row r="408" spans="1:7" ht="12.75" customHeight="1">
      <c r="A408" s="24">
        <f>A407+1</f>
        <v>399</v>
      </c>
      <c r="B408" s="25">
        <f>Ct+It</f>
        <v>75.49536714405986</v>
      </c>
      <c r="C408" s="25">
        <f>MAX(Ck+(Tt*cm_opti+(1-Tt)*cm_pess)*(MIN(B407,100)+yKG*F407),Ck)</f>
        <v>72.04772572228904</v>
      </c>
      <c r="D408" s="25">
        <f>MAX(In+i*(MIN(B407,100)-MIN(B406,100)),0)</f>
        <v>3.4476414217708182</v>
      </c>
      <c r="E408" s="25">
        <f>hk*MIN(B407,100)^e</f>
        <v>57.78868223332821</v>
      </c>
      <c r="F408" s="25">
        <f>E408-E407</f>
        <v>-4.81673433205372</v>
      </c>
      <c r="G408" s="24">
        <f ca="1">IF(RAND()&lt;1-(E407/Hmax)^p,1,0)</f>
        <v>1</v>
      </c>
    </row>
    <row r="409" spans="1:7" s="31" customFormat="1" ht="12.75" customHeight="1">
      <c r="A409" s="31">
        <f>A408+1</f>
        <v>400</v>
      </c>
      <c r="B409" s="32">
        <f>Ct+It</f>
        <v>74.17119664669457</v>
      </c>
      <c r="C409" s="32">
        <f>MAX(Ck+(Tt*cm_opti+(1-Tt)*cm_pess)*(MIN(B408,100)+yKG*F408),Ck)</f>
        <v>69.43294684883713</v>
      </c>
      <c r="D409" s="32">
        <f>MAX(In+i*(MIN(B408,100)-MIN(B407,100)),0)</f>
        <v>4.738249797857428</v>
      </c>
      <c r="E409" s="32">
        <f>hk*MIN(B408,100)^e</f>
        <v>56.99550460216392</v>
      </c>
      <c r="F409" s="32">
        <f>E409-E408</f>
        <v>-0.7931776311642906</v>
      </c>
      <c r="G409" s="31">
        <f ca="1">IF(RAND()&lt;1-(E408/Hmax)^p,1,0)</f>
        <v>0</v>
      </c>
    </row>
    <row r="410" spans="1:7" ht="12.75" customHeight="1">
      <c r="A410" s="24">
        <f>A409+1</f>
        <v>401</v>
      </c>
      <c r="B410" s="25">
        <f>Ct+It</f>
        <v>77.21488165438532</v>
      </c>
      <c r="C410" s="25">
        <f>MAX(Ck+(Tt*cm_opti+(1-Tt)*cm_pess)*(MIN(B409,100)+yKG*F409),Ck)</f>
        <v>72.87696690306797</v>
      </c>
      <c r="D410" s="25">
        <f>MAX(In+i*(MIN(B409,100)-MIN(B408,100)),0)</f>
        <v>4.337914751317356</v>
      </c>
      <c r="E410" s="25">
        <f>hk*MIN(B409,100)^e</f>
        <v>55.013664120026355</v>
      </c>
      <c r="F410" s="25">
        <f>E410-E409</f>
        <v>-1.9818404821375637</v>
      </c>
      <c r="G410" s="24">
        <f ca="1">IF(RAND()&lt;1-(E409/Hmax)^p,1,0)</f>
        <v>1</v>
      </c>
    </row>
    <row r="411" spans="1:7" ht="12.75" customHeight="1">
      <c r="A411" s="24">
        <f>A410+1</f>
        <v>402</v>
      </c>
      <c r="B411" s="25">
        <f>Ct+It</f>
        <v>77.89737973092612</v>
      </c>
      <c r="C411" s="25">
        <f>MAX(Ck+(Tt*cm_opti+(1-Tt)*cm_pess)*(MIN(B410,100)+yKG*F410),Ck)</f>
        <v>71.37553722708074</v>
      </c>
      <c r="D411" s="25">
        <f>MAX(In+i*(MIN(B410,100)-MIN(B409,100)),0)</f>
        <v>6.521842503845377</v>
      </c>
      <c r="E411" s="25">
        <f>hk*MIN(B410,100)^e</f>
        <v>59.62137948900732</v>
      </c>
      <c r="F411" s="25">
        <f>E411-E410</f>
        <v>4.607715368980962</v>
      </c>
      <c r="G411" s="24">
        <f ca="1">IF(RAND()&lt;1-(E410/Hmax)^p,1,0)</f>
        <v>0</v>
      </c>
    </row>
    <row r="412" spans="1:7" ht="12.75" customHeight="1">
      <c r="A412" s="24">
        <f>A411+1</f>
        <v>403</v>
      </c>
      <c r="B412" s="25">
        <f>Ct+It</f>
        <v>82.53316132546604</v>
      </c>
      <c r="C412" s="25">
        <f>MAX(Ck+(Tt*cm_opti+(1-Tt)*cm_pess)*(MIN(B411,100)+yKG*F411),Ck)</f>
        <v>77.19191228719565</v>
      </c>
      <c r="D412" s="25">
        <f>MAX(In+i*(MIN(B411,100)-MIN(B410,100)),0)</f>
        <v>5.341249038270398</v>
      </c>
      <c r="E412" s="25">
        <f>hk*MIN(B411,100)^e</f>
        <v>60.680017689440994</v>
      </c>
      <c r="F412" s="25">
        <f>E412-E411</f>
        <v>1.058638200433677</v>
      </c>
      <c r="G412" s="24">
        <f ca="1">IF(RAND()&lt;1-(E411/Hmax)^p,1,0)</f>
        <v>1</v>
      </c>
    </row>
    <row r="413" spans="1:7" ht="12.75" customHeight="1">
      <c r="A413" s="24">
        <f>A412+1</f>
        <v>404</v>
      </c>
      <c r="B413" s="25">
        <f>Ct+It</f>
        <v>83.55614749772954</v>
      </c>
      <c r="C413" s="25">
        <f>MAX(Ck+(Tt*cm_opti+(1-Tt)*cm_pess)*(MIN(B412,100)+yKG*F412),Ck)</f>
        <v>76.23825670045957</v>
      </c>
      <c r="D413" s="25">
        <f>MAX(In+i*(MIN(B412,100)-MIN(B411,100)),0)</f>
        <v>7.3178907972699605</v>
      </c>
      <c r="E413" s="25">
        <f>hk*MIN(B412,100)^e</f>
        <v>68.11722718375403</v>
      </c>
      <c r="F413" s="25">
        <f>E413-E412</f>
        <v>7.437209494313031</v>
      </c>
      <c r="G413" s="24">
        <f ca="1">IF(RAND()&lt;1-(E412/Hmax)^p,1,0)</f>
        <v>0</v>
      </c>
    </row>
    <row r="414" spans="1:7" ht="12.75" customHeight="1">
      <c r="A414" s="24">
        <f>A413+1</f>
        <v>405</v>
      </c>
      <c r="B414" s="25">
        <f>Ct+It</f>
        <v>88.11462547674338</v>
      </c>
      <c r="C414" s="25">
        <f>MAX(Ck+(Tt*cm_opti+(1-Tt)*cm_pess)*(MIN(B413,100)+yKG*F413),Ck)</f>
        <v>82.60313239061163</v>
      </c>
      <c r="D414" s="25">
        <f>MAX(In+i*(MIN(B413,100)-MIN(B412,100)),0)</f>
        <v>5.51149308613175</v>
      </c>
      <c r="E414" s="25">
        <f>hk*MIN(B413,100)^e</f>
        <v>69.81629784662334</v>
      </c>
      <c r="F414" s="25">
        <f>E414-E413</f>
        <v>1.6990706628693175</v>
      </c>
      <c r="G414" s="24">
        <f ca="1">IF(RAND()&lt;1-(E413/Hmax)^p,1,0)</f>
        <v>1</v>
      </c>
    </row>
    <row r="415" spans="1:7" ht="12.75" customHeight="1">
      <c r="A415" s="24">
        <f>A414+1</f>
        <v>406</v>
      </c>
      <c r="B415" s="25">
        <f>Ct+It</f>
        <v>92.53772316059852</v>
      </c>
      <c r="C415" s="25">
        <f>MAX(Ck+(Tt*cm_opti+(1-Tt)*cm_pess)*(MIN(B414,100)+yKG*F414),Ck)</f>
        <v>85.2584841710916</v>
      </c>
      <c r="D415" s="25">
        <f>MAX(In+i*(MIN(B414,100)-MIN(B413,100)),0)</f>
        <v>7.279238989506922</v>
      </c>
      <c r="E415" s="25">
        <f>hk*MIN(B414,100)^e</f>
        <v>77.64187222906754</v>
      </c>
      <c r="F415" s="25">
        <f>E415-E414</f>
        <v>7.825574382444202</v>
      </c>
      <c r="G415" s="24">
        <f ca="1">IF(RAND()&lt;1-(E414/Hmax)^p,1,0)</f>
        <v>1</v>
      </c>
    </row>
    <row r="416" spans="1:7" ht="12.75" customHeight="1">
      <c r="A416" s="24">
        <f>A415+1</f>
        <v>407</v>
      </c>
      <c r="B416" s="25">
        <f>Ct+It</f>
        <v>97.53154808470569</v>
      </c>
      <c r="C416" s="25">
        <f>MAX(Ck+(Tt*cm_opti+(1-Tt)*cm_pess)*(MIN(B415,100)+yKG*F415),Ck)</f>
        <v>90.31999924277812</v>
      </c>
      <c r="D416" s="25">
        <f>MAX(In+i*(MIN(B415,100)-MIN(B414,100)),0)</f>
        <v>7.211548841927566</v>
      </c>
      <c r="E416" s="25">
        <f>hk*MIN(B415,100)^e</f>
        <v>85.63230207747571</v>
      </c>
      <c r="F416" s="25">
        <f>E416-E415</f>
        <v>7.990429848408169</v>
      </c>
      <c r="G416" s="24">
        <f ca="1">IF(RAND()&lt;1-(E415/Hmax)^p,1,0)</f>
        <v>1</v>
      </c>
    </row>
    <row r="417" spans="1:7" ht="12.75" customHeight="1">
      <c r="A417" s="24">
        <f>A416+1</f>
        <v>408</v>
      </c>
      <c r="B417" s="25">
        <f>Ct+It</f>
        <v>102.09669467684016</v>
      </c>
      <c r="C417" s="25">
        <f>MAX(Ck+(Tt*cm_opti+(1-Tt)*cm_pess)*(MIN(B416,100)+yKG*F416),Ck)</f>
        <v>94.59978221478657</v>
      </c>
      <c r="D417" s="25">
        <f>MAX(In+i*(MIN(B416,100)-MIN(B415,100)),0)</f>
        <v>7.4969124620535865</v>
      </c>
      <c r="E417" s="25">
        <f>hk*MIN(B416,100)^e</f>
        <v>95.12402871799259</v>
      </c>
      <c r="F417" s="25">
        <f>E417-E416</f>
        <v>9.491726640516873</v>
      </c>
      <c r="G417" s="24">
        <f ca="1">IF(RAND()&lt;1-(E416/Hmax)^p,1,0)</f>
        <v>1</v>
      </c>
    </row>
    <row r="418" spans="1:7" ht="12.75" customHeight="1">
      <c r="A418" s="24">
        <f>A417+1</f>
        <v>409</v>
      </c>
      <c r="B418" s="25">
        <f>Ct+It</f>
        <v>103.25121786875698</v>
      </c>
      <c r="C418" s="25">
        <f>MAX(Ck+(Tt*cm_opti+(1-Tt)*cm_pess)*(MIN(B417,100)+yKG*F417),Ck)</f>
        <v>97.01699191110983</v>
      </c>
      <c r="D418" s="25">
        <f>MAX(In+i*(MIN(B417,100)-MIN(B416,100)),0)</f>
        <v>6.234225957647155</v>
      </c>
      <c r="E418" s="25">
        <f>hk*MIN(B417,100)^e</f>
        <v>100</v>
      </c>
      <c r="F418" s="25">
        <f>E418-E417</f>
        <v>4.875971282007413</v>
      </c>
      <c r="G418" s="24">
        <f ca="1">IF(RAND()&lt;1-(E417/Hmax)^p,1,0)</f>
        <v>1</v>
      </c>
    </row>
    <row r="419" spans="1:7" s="31" customFormat="1" ht="12.75" customHeight="1">
      <c r="A419" s="31">
        <f>A418+1</f>
        <v>410</v>
      </c>
      <c r="B419" s="32">
        <f>Ct+It</f>
        <v>95.9751942564015</v>
      </c>
      <c r="C419" s="32">
        <f>MAX(Ck+(Tt*cm_opti+(1-Tt)*cm_pess)*(MIN(B418,100)+yKG*F418),Ck)</f>
        <v>90.9751942564015</v>
      </c>
      <c r="D419" s="32">
        <f>MAX(In+i*(MIN(B418,100)-MIN(B417,100)),0)</f>
        <v>5</v>
      </c>
      <c r="E419" s="32">
        <f>hk*MIN(B418,100)^e</f>
        <v>100</v>
      </c>
      <c r="F419" s="32">
        <f>E419-E418</f>
        <v>0</v>
      </c>
      <c r="G419" s="31">
        <f ca="1">IF(RAND()&lt;1-(E418/Hmax)^p,1,0)</f>
        <v>0</v>
      </c>
    </row>
    <row r="420" spans="1:7" ht="12.75" customHeight="1">
      <c r="A420" s="24">
        <f>A419+1</f>
        <v>411</v>
      </c>
      <c r="B420" s="25">
        <f>Ct+It</f>
        <v>89.76775253332194</v>
      </c>
      <c r="C420" s="25">
        <f>MAX(Ck+(Tt*cm_opti+(1-Tt)*cm_pess)*(MIN(B419,100)+yKG*F419),Ck)</f>
        <v>86.78015540512119</v>
      </c>
      <c r="D420" s="25">
        <f>MAX(In+i*(MIN(B419,100)-MIN(B418,100)),0)</f>
        <v>2.987597128200747</v>
      </c>
      <c r="E420" s="25">
        <f>hk*MIN(B419,100)^e</f>
        <v>92.11237912554003</v>
      </c>
      <c r="F420" s="25">
        <f>E420-E419</f>
        <v>-7.887620874459969</v>
      </c>
      <c r="G420" s="24">
        <f ca="1">IF(RAND()&lt;1-(E419/Hmax)^p,1,0)</f>
        <v>0</v>
      </c>
    </row>
    <row r="421" spans="1:7" ht="12.75" customHeight="1">
      <c r="A421" s="24">
        <f>A420+1</f>
        <v>412</v>
      </c>
      <c r="B421" s="25">
        <f>Ct+It</f>
        <v>82.13295699022578</v>
      </c>
      <c r="C421" s="25">
        <f>MAX(Ck+(Tt*cm_opti+(1-Tt)*cm_pess)*(MIN(B420,100)+yKG*F420),Ck)</f>
        <v>80.23667785176556</v>
      </c>
      <c r="D421" s="25">
        <f>MAX(In+i*(MIN(B420,100)-MIN(B419,100)),0)</f>
        <v>1.8962791384602227</v>
      </c>
      <c r="E421" s="25">
        <f>hk*MIN(B420,100)^e</f>
        <v>80.58249394883727</v>
      </c>
      <c r="F421" s="25">
        <f>E421-E420</f>
        <v>-11.529885176702763</v>
      </c>
      <c r="G421" s="24">
        <f ca="1">IF(RAND()&lt;1-(E420/Hmax)^p,1,0)</f>
        <v>0</v>
      </c>
    </row>
    <row r="422" spans="1:7" ht="12.75" customHeight="1">
      <c r="A422" s="24">
        <f>A421+1</f>
        <v>413</v>
      </c>
      <c r="B422" s="25">
        <f>Ct+It</f>
        <v>74.582990785292</v>
      </c>
      <c r="C422" s="25">
        <f>MAX(Ck+(Tt*cm_opti+(1-Tt)*cm_pess)*(MIN(B421,100)+yKG*F421),Ck)</f>
        <v>73.40038855684008</v>
      </c>
      <c r="D422" s="25">
        <f>MAX(In+i*(MIN(B421,100)-MIN(B420,100)),0)</f>
        <v>1.1826022284519198</v>
      </c>
      <c r="E422" s="25">
        <f>hk*MIN(B421,100)^e</f>
        <v>67.45822623958277</v>
      </c>
      <c r="F422" s="25">
        <f>E422-E421</f>
        <v>-13.124267709254497</v>
      </c>
      <c r="G422" s="24">
        <f ca="1">IF(RAND()&lt;1-(E421/Hmax)^p,1,0)</f>
        <v>0</v>
      </c>
    </row>
    <row r="423" spans="1:7" ht="12.75" customHeight="1">
      <c r="A423" s="24">
        <f>A422+1</f>
        <v>414</v>
      </c>
      <c r="B423" s="25">
        <f>Ct+It</f>
        <v>68.26655598391581</v>
      </c>
      <c r="C423" s="25">
        <f>MAX(Ck+(Tt*cm_opti+(1-Tt)*cm_pess)*(MIN(B422,100)+yKG*F422),Ck)</f>
        <v>67.0415390863827</v>
      </c>
      <c r="D423" s="25">
        <f>MAX(In+i*(MIN(B422,100)-MIN(B421,100)),0)</f>
        <v>1.2250168975331093</v>
      </c>
      <c r="E423" s="25">
        <f>hk*MIN(B422,100)^e</f>
        <v>55.626225144789515</v>
      </c>
      <c r="F423" s="25">
        <f>E423-E422</f>
        <v>-11.832001094793256</v>
      </c>
      <c r="G423" s="24">
        <f ca="1">IF(RAND()&lt;1-(E422/Hmax)^p,1,0)</f>
        <v>0</v>
      </c>
    </row>
    <row r="424" spans="1:7" ht="12.75" customHeight="1">
      <c r="A424" s="24">
        <f>A423+1</f>
        <v>415</v>
      </c>
      <c r="B424" s="25">
        <f>Ct+It</f>
        <v>67.35405495299676</v>
      </c>
      <c r="C424" s="25">
        <f>MAX(Ck+(Tt*cm_opti+(1-Tt)*cm_pess)*(MIN(B423,100)+yKG*F423),Ck)</f>
        <v>65.51227235368486</v>
      </c>
      <c r="D424" s="25">
        <f>MAX(In+i*(MIN(B423,100)-MIN(B422,100)),0)</f>
        <v>1.8417825993119052</v>
      </c>
      <c r="E424" s="25">
        <f>hk*MIN(B423,100)^e</f>
        <v>46.60322665905112</v>
      </c>
      <c r="F424" s="25">
        <f>E424-E423</f>
        <v>-9.022998485738398</v>
      </c>
      <c r="G424" s="24">
        <f ca="1">IF(RAND()&lt;1-(E423/Hmax)^p,1,0)</f>
        <v>1</v>
      </c>
    </row>
    <row r="425" spans="1:7" ht="12.75" customHeight="1">
      <c r="A425" s="24">
        <f>A424+1</f>
        <v>416</v>
      </c>
      <c r="B425" s="25">
        <f>Ct+It</f>
        <v>69.87730901636832</v>
      </c>
      <c r="C425" s="25">
        <f>MAX(Ck+(Tt*cm_opti+(1-Tt)*cm_pess)*(MIN(B424,100)+yKG*F424),Ck)</f>
        <v>65.33355953182783</v>
      </c>
      <c r="D425" s="25">
        <f>MAX(In+i*(MIN(B424,100)-MIN(B423,100)),0)</f>
        <v>4.543749484540477</v>
      </c>
      <c r="E425" s="25">
        <f>hk*MIN(B424,100)^e</f>
        <v>45.36568718611307</v>
      </c>
      <c r="F425" s="25">
        <f>E425-E424</f>
        <v>-1.237539472938046</v>
      </c>
      <c r="G425" s="24">
        <f ca="1">IF(RAND()&lt;1-(E424/Hmax)^p,1,0)</f>
        <v>1</v>
      </c>
    </row>
    <row r="426" spans="1:7" ht="12.75" customHeight="1">
      <c r="A426" s="24">
        <f>A425+1</f>
        <v>417</v>
      </c>
      <c r="B426" s="25">
        <f>Ct+It</f>
        <v>75.3943625575995</v>
      </c>
      <c r="C426" s="25">
        <f>MAX(Ck+(Tt*cm_opti+(1-Tt)*cm_pess)*(MIN(B425,100)+yKG*F425),Ck)</f>
        <v>69.13273552591372</v>
      </c>
      <c r="D426" s="25">
        <f>MAX(In+i*(MIN(B425,100)-MIN(B424,100)),0)</f>
        <v>6.2616270316857765</v>
      </c>
      <c r="E426" s="25">
        <f>hk*MIN(B425,100)^e</f>
        <v>48.82838315369028</v>
      </c>
      <c r="F426" s="25">
        <f>E426-E425</f>
        <v>3.4626959675772113</v>
      </c>
      <c r="G426" s="24">
        <f ca="1">IF(RAND()&lt;1-(E425/Hmax)^p,1,0)</f>
        <v>1</v>
      </c>
    </row>
    <row r="427" spans="1:7" ht="12.75" customHeight="1">
      <c r="A427" s="24">
        <f>A426+1</f>
        <v>418</v>
      </c>
      <c r="B427" s="25">
        <f>Ct+It</f>
        <v>82.57955783768531</v>
      </c>
      <c r="C427" s="25">
        <f>MAX(Ck+(Tt*cm_opti+(1-Tt)*cm_pess)*(MIN(B426,100)+yKG*F426),Ck)</f>
        <v>74.82103106706973</v>
      </c>
      <c r="D427" s="25">
        <f>MAX(In+i*(MIN(B426,100)-MIN(B425,100)),0)</f>
        <v>7.758526770615589</v>
      </c>
      <c r="E427" s="25">
        <f>hk*MIN(B426,100)^e</f>
        <v>56.843099054667604</v>
      </c>
      <c r="F427" s="25">
        <f>E427-E426</f>
        <v>8.014715900977322</v>
      </c>
      <c r="G427" s="24">
        <f ca="1">IF(RAND()&lt;1-(E426/Hmax)^p,1,0)</f>
        <v>1</v>
      </c>
    </row>
    <row r="428" spans="1:7" ht="12.75" customHeight="1">
      <c r="A428" s="24">
        <f>A427+1</f>
        <v>419</v>
      </c>
      <c r="B428" s="25">
        <f>Ct+It</f>
        <v>90.4883489310331</v>
      </c>
      <c r="C428" s="25">
        <f>MAX(Ck+(Tt*cm_opti+(1-Tt)*cm_pess)*(MIN(B427,100)+yKG*F427),Ck)</f>
        <v>81.89575129099019</v>
      </c>
      <c r="D428" s="25">
        <f>MAX(In+i*(MIN(B427,100)-MIN(B426,100)),0)</f>
        <v>8.59259764004291</v>
      </c>
      <c r="E428" s="25">
        <f>hk*MIN(B427,100)^e</f>
        <v>68.19383372667615</v>
      </c>
      <c r="F428" s="25">
        <f>E428-E427</f>
        <v>11.350734672008542</v>
      </c>
      <c r="G428" s="24">
        <f ca="1">IF(RAND()&lt;1-(E427/Hmax)^p,1,0)</f>
        <v>1</v>
      </c>
    </row>
    <row r="429" spans="1:7" s="31" customFormat="1" ht="12.75" customHeight="1">
      <c r="A429" s="31">
        <f>A428+1</f>
        <v>420</v>
      </c>
      <c r="B429" s="32">
        <f>Ct+It</f>
        <v>93.6152216259021</v>
      </c>
      <c r="C429" s="32">
        <f>MAX(Ck+(Tt*cm_opti+(1-Tt)*cm_pess)*(MIN(B428,100)+yKG*F428),Ck)</f>
        <v>84.6608260792282</v>
      </c>
      <c r="D429" s="32">
        <f>MAX(In+i*(MIN(B428,100)-MIN(B427,100)),0)</f>
        <v>8.954395546673894</v>
      </c>
      <c r="E429" s="32">
        <f>hk*MIN(B428,100)^e</f>
        <v>81.881412922644</v>
      </c>
      <c r="F429" s="32">
        <f>E429-E428</f>
        <v>13.687579195967857</v>
      </c>
      <c r="G429" s="31">
        <f ca="1">IF(RAND()&lt;1-(E428/Hmax)^p,1,0)</f>
        <v>0</v>
      </c>
    </row>
    <row r="430" spans="1:7" ht="12.75" customHeight="1">
      <c r="A430" s="24">
        <f>A429+1</f>
        <v>421</v>
      </c>
      <c r="B430" s="25">
        <f>Ct+It</f>
        <v>99.04498530859445</v>
      </c>
      <c r="C430" s="25">
        <f>MAX(Ck+(Tt*cm_opti+(1-Tt)*cm_pess)*(MIN(B429,100)+yKG*F429),Ck)</f>
        <v>92.48154896115996</v>
      </c>
      <c r="D430" s="25">
        <f>MAX(In+i*(MIN(B429,100)-MIN(B428,100)),0)</f>
        <v>6.5634363474344966</v>
      </c>
      <c r="E430" s="25">
        <f>hk*MIN(B429,100)^e</f>
        <v>87.63809720066767</v>
      </c>
      <c r="F430" s="25">
        <f>E430-E429</f>
        <v>5.75668427802367</v>
      </c>
      <c r="G430" s="24">
        <f ca="1">IF(RAND()&lt;1-(E429/Hmax)^p,1,0)</f>
        <v>1</v>
      </c>
    </row>
    <row r="431" spans="1:7" ht="12.75" customHeight="1">
      <c r="A431" s="24">
        <f>A430+1</f>
        <v>422</v>
      </c>
      <c r="B431" s="25">
        <f>Ct+It</f>
        <v>98.10220694382647</v>
      </c>
      <c r="C431" s="25">
        <f>MAX(Ck+(Tt*cm_opti+(1-Tt)*cm_pess)*(MIN(B430,100)+yKG*F430),Ck)</f>
        <v>90.3873251024803</v>
      </c>
      <c r="D431" s="25">
        <f>MAX(In+i*(MIN(B430,100)-MIN(B429,100)),0)</f>
        <v>7.714881841346177</v>
      </c>
      <c r="E431" s="25">
        <f>hk*MIN(B430,100)^e</f>
        <v>98.0990911477969</v>
      </c>
      <c r="F431" s="25">
        <f>E431-E430</f>
        <v>10.460993947129225</v>
      </c>
      <c r="G431" s="24">
        <f ca="1">IF(RAND()&lt;1-(E430/Hmax)^p,1,0)</f>
        <v>0</v>
      </c>
    </row>
    <row r="432" spans="1:7" ht="12.75" customHeight="1">
      <c r="A432" s="24">
        <f>A431+1</f>
        <v>423</v>
      </c>
      <c r="B432" s="25">
        <f>Ct+It</f>
        <v>95.10257516210304</v>
      </c>
      <c r="C432" s="25">
        <f>MAX(Ck+(Tt*cm_opti+(1-Tt)*cm_pess)*(MIN(B431,100)+yKG*F431),Ck)</f>
        <v>90.57396434448702</v>
      </c>
      <c r="D432" s="25">
        <f>MAX(In+i*(MIN(B431,100)-MIN(B430,100)),0)</f>
        <v>4.528610817616013</v>
      </c>
      <c r="E432" s="25">
        <f>hk*MIN(B431,100)^e</f>
        <v>96.24043007249355</v>
      </c>
      <c r="F432" s="25">
        <f>E432-E431</f>
        <v>-1.8586610753033455</v>
      </c>
      <c r="G432" s="24">
        <f ca="1">IF(RAND()&lt;1-(E431/Hmax)^p,1,0)</f>
        <v>0</v>
      </c>
    </row>
    <row r="433" spans="1:7" ht="12.75" customHeight="1">
      <c r="A433" s="24">
        <f>A432+1</f>
        <v>424</v>
      </c>
      <c r="B433" s="25">
        <f>Ct+It</f>
        <v>89.21051202376003</v>
      </c>
      <c r="C433" s="25">
        <f>MAX(Ck+(Tt*cm_opti+(1-Tt)*cm_pess)*(MIN(B432,100)+yKG*F432),Ck)</f>
        <v>85.71032791462176</v>
      </c>
      <c r="D433" s="25">
        <f>MAX(In+i*(MIN(B432,100)-MIN(B431,100)),0)</f>
        <v>3.5001841091382815</v>
      </c>
      <c r="E433" s="25">
        <f>hk*MIN(B432,100)^e</f>
        <v>90.44499802463457</v>
      </c>
      <c r="F433" s="25">
        <f>E433-E432</f>
        <v>-5.795432047858981</v>
      </c>
      <c r="G433" s="24">
        <f ca="1">IF(RAND()&lt;1-(E432/Hmax)^p,1,0)</f>
        <v>0</v>
      </c>
    </row>
    <row r="434" spans="1:7" ht="12.75" customHeight="1">
      <c r="A434" s="24">
        <f>A433+1</f>
        <v>425</v>
      </c>
      <c r="B434" s="25">
        <f>Ct+It</f>
        <v>82.26329164026473</v>
      </c>
      <c r="C434" s="25">
        <f>MAX(Ck+(Tt*cm_opti+(1-Tt)*cm_pess)*(MIN(B433,100)+yKG*F433),Ck)</f>
        <v>80.20932320943623</v>
      </c>
      <c r="D434" s="25">
        <f>MAX(In+i*(MIN(B433,100)-MIN(B432,100)),0)</f>
        <v>2.0539684308284976</v>
      </c>
      <c r="E434" s="25">
        <f>hk*MIN(B433,100)^e</f>
        <v>79.58515455541433</v>
      </c>
      <c r="F434" s="25">
        <f>E434-E433</f>
        <v>-10.859843469220237</v>
      </c>
      <c r="G434" s="24">
        <f ca="1">IF(RAND()&lt;1-(E433/Hmax)^p,1,0)</f>
        <v>0</v>
      </c>
    </row>
    <row r="435" spans="1:7" ht="12.75" customHeight="1">
      <c r="A435" s="24">
        <f>A434+1</f>
        <v>426</v>
      </c>
      <c r="B435" s="25">
        <f>Ct+It</f>
        <v>75.16505442662009</v>
      </c>
      <c r="C435" s="25">
        <f>MAX(Ck+(Tt*cm_opti+(1-Tt)*cm_pess)*(MIN(B434,100)+yKG*F434),Ck)</f>
        <v>73.63866461836774</v>
      </c>
      <c r="D435" s="25">
        <f>MAX(In+i*(MIN(B434,100)-MIN(B433,100)),0)</f>
        <v>1.5263898082523468</v>
      </c>
      <c r="E435" s="25">
        <f>hk*MIN(B434,100)^e</f>
        <v>67.67249151491248</v>
      </c>
      <c r="F435" s="25">
        <f>E435-E434</f>
        <v>-11.912663040501855</v>
      </c>
      <c r="G435" s="24">
        <f ca="1">IF(RAND()&lt;1-(E434/Hmax)^p,1,0)</f>
        <v>0</v>
      </c>
    </row>
    <row r="436" spans="1:7" ht="12.75" customHeight="1">
      <c r="A436" s="24">
        <f>A435+1</f>
        <v>427</v>
      </c>
      <c r="B436" s="25">
        <f>Ct+It</f>
        <v>72.80973675969811</v>
      </c>
      <c r="C436" s="25">
        <f>MAX(Ck+(Tt*cm_opti+(1-Tt)*cm_pess)*(MIN(B435,100)+yKG*F435),Ck)</f>
        <v>71.35885536652043</v>
      </c>
      <c r="D436" s="25">
        <f>MAX(In+i*(MIN(B435,100)-MIN(B434,100)),0)</f>
        <v>1.4508813931776814</v>
      </c>
      <c r="E436" s="25">
        <f>hk*MIN(B435,100)^e</f>
        <v>56.4978540695676</v>
      </c>
      <c r="F436" s="25">
        <f>E436-E435</f>
        <v>-11.174637445344878</v>
      </c>
      <c r="G436" s="24">
        <f ca="1">IF(RAND()&lt;1-(E435/Hmax)^p,1,0)</f>
        <v>1</v>
      </c>
    </row>
    <row r="437" spans="1:7" ht="12.75" customHeight="1">
      <c r="A437" s="24">
        <f>A436+1</f>
        <v>428</v>
      </c>
      <c r="B437" s="25">
        <f>Ct+It</f>
        <v>69.83520308522853</v>
      </c>
      <c r="C437" s="25">
        <f>MAX(Ck+(Tt*cm_opti+(1-Tt)*cm_pess)*(MIN(B436,100)+yKG*F436),Ck)</f>
        <v>66.01286191868951</v>
      </c>
      <c r="D437" s="25">
        <f>MAX(In+i*(MIN(B436,100)-MIN(B435,100)),0)</f>
        <v>3.8223411665390117</v>
      </c>
      <c r="E437" s="25">
        <f>hk*MIN(B436,100)^e</f>
        <v>53.01257767016535</v>
      </c>
      <c r="F437" s="25">
        <f>E437-E436</f>
        <v>-3.4852763994022524</v>
      </c>
      <c r="G437" s="24">
        <f ca="1">IF(RAND()&lt;1-(E436/Hmax)^p,1,0)</f>
        <v>0</v>
      </c>
    </row>
    <row r="438" spans="1:7" ht="12.75" customHeight="1">
      <c r="A438" s="24">
        <f>A437+1</f>
        <v>429</v>
      </c>
      <c r="B438" s="25">
        <f>Ct+It</f>
        <v>72.13203455033647</v>
      </c>
      <c r="C438" s="25">
        <f>MAX(Ck+(Tt*cm_opti+(1-Tt)*cm_pess)*(MIN(B437,100)+yKG*F437),Ck)</f>
        <v>68.61930138757126</v>
      </c>
      <c r="D438" s="25">
        <f>MAX(In+i*(MIN(B437,100)-MIN(B436,100)),0)</f>
        <v>3.5127331627652083</v>
      </c>
      <c r="E438" s="25">
        <f>hk*MIN(B437,100)^e</f>
        <v>48.76955589955112</v>
      </c>
      <c r="F438" s="25">
        <f>E438-E437</f>
        <v>-4.243021770614227</v>
      </c>
      <c r="G438" s="24">
        <f ca="1">IF(RAND()&lt;1-(E437/Hmax)^p,1,0)</f>
        <v>1</v>
      </c>
    </row>
    <row r="439" spans="1:7" s="31" customFormat="1" ht="12.75" customHeight="1">
      <c r="A439" s="31">
        <f>A438+1</f>
        <v>430</v>
      </c>
      <c r="B439" s="32">
        <f>Ct+It</f>
        <v>76.55900297408444</v>
      </c>
      <c r="C439" s="32">
        <f>MAX(Ck+(Tt*cm_opti+(1-Tt)*cm_pess)*(MIN(B438,100)+yKG*F438),Ck)</f>
        <v>70.41058724153046</v>
      </c>
      <c r="D439" s="32">
        <f>MAX(In+i*(MIN(B438,100)-MIN(B437,100)),0)</f>
        <v>6.148415732553971</v>
      </c>
      <c r="E439" s="32">
        <f>hk*MIN(B438,100)^e</f>
        <v>52.030304083709346</v>
      </c>
      <c r="F439" s="32">
        <f>E439-E438</f>
        <v>3.260748184158224</v>
      </c>
      <c r="G439" s="31">
        <f ca="1">IF(RAND()&lt;1-(E438/Hmax)^p,1,0)</f>
        <v>1</v>
      </c>
    </row>
    <row r="440" spans="1:7" ht="12.75" customHeight="1">
      <c r="A440" s="24">
        <f>A439+1</f>
        <v>431</v>
      </c>
      <c r="B440" s="25">
        <f>Ct+It</f>
        <v>82.98154572897937</v>
      </c>
      <c r="C440" s="25">
        <f>MAX(Ck+(Tt*cm_opti+(1-Tt)*cm_pess)*(MIN(B439,100)+yKG*F439),Ck)</f>
        <v>75.7680615171054</v>
      </c>
      <c r="D440" s="25">
        <f>MAX(In+i*(MIN(B439,100)-MIN(B438,100)),0)</f>
        <v>7.213484211873983</v>
      </c>
      <c r="E440" s="25">
        <f>hk*MIN(B439,100)^e</f>
        <v>58.612809363858695</v>
      </c>
      <c r="F440" s="25">
        <f>E440-E439</f>
        <v>6.582505280149348</v>
      </c>
      <c r="G440" s="24">
        <f ca="1">IF(RAND()&lt;1-(E439/Hmax)^p,1,0)</f>
        <v>1</v>
      </c>
    </row>
    <row r="441" spans="1:7" ht="12.75" customHeight="1">
      <c r="A441" s="24">
        <f>A440+1</f>
        <v>432</v>
      </c>
      <c r="B441" s="25">
        <f>Ct+It</f>
        <v>90.14436761911168</v>
      </c>
      <c r="C441" s="25">
        <f>MAX(Ck+(Tt*cm_opti+(1-Tt)*cm_pess)*(MIN(B440,100)+yKG*F440),Ck)</f>
        <v>81.9330962416642</v>
      </c>
      <c r="D441" s="25">
        <f>MAX(In+i*(MIN(B440,100)-MIN(B439,100)),0)</f>
        <v>8.211271377447467</v>
      </c>
      <c r="E441" s="25">
        <f>hk*MIN(B440,100)^e</f>
        <v>68.85936931570694</v>
      </c>
      <c r="F441" s="25">
        <f>E441-E440</f>
        <v>10.246559951848248</v>
      </c>
      <c r="G441" s="24">
        <f ca="1">IF(RAND()&lt;1-(E440/Hmax)^p,1,0)</f>
        <v>1</v>
      </c>
    </row>
    <row r="442" spans="1:7" ht="12.75" customHeight="1">
      <c r="A442" s="24">
        <f>A441+1</f>
        <v>433</v>
      </c>
      <c r="B442" s="25">
        <f>Ct+It</f>
        <v>97.38151741107883</v>
      </c>
      <c r="C442" s="25">
        <f>MAX(Ck+(Tt*cm_opti+(1-Tt)*cm_pess)*(MIN(B441,100)+yKG*F441),Ck)</f>
        <v>88.80010646601268</v>
      </c>
      <c r="D442" s="25">
        <f>MAX(In+i*(MIN(B441,100)-MIN(B440,100)),0)</f>
        <v>8.581410945066153</v>
      </c>
      <c r="E442" s="25">
        <f>hk*MIN(B441,100)^e</f>
        <v>81.2600701344955</v>
      </c>
      <c r="F442" s="25">
        <f>E442-E441</f>
        <v>12.400700818788565</v>
      </c>
      <c r="G442" s="24">
        <f ca="1">IF(RAND()&lt;1-(E441/Hmax)^p,1,0)</f>
        <v>1</v>
      </c>
    </row>
    <row r="443" spans="1:7" ht="12.75" customHeight="1">
      <c r="A443" s="24">
        <f>A442+1</f>
        <v>434</v>
      </c>
      <c r="B443" s="25">
        <f>Ct+It</f>
        <v>104.02801361939314</v>
      </c>
      <c r="C443" s="25">
        <f>MAX(Ck+(Tt*cm_opti+(1-Tt)*cm_pess)*(MIN(B442,100)+yKG*F442),Ck)</f>
        <v>95.40943872340956</v>
      </c>
      <c r="D443" s="25">
        <f>MAX(In+i*(MIN(B442,100)-MIN(B441,100)),0)</f>
        <v>8.618574895983578</v>
      </c>
      <c r="E443" s="25">
        <f>hk*MIN(B442,100)^e</f>
        <v>94.83159933284249</v>
      </c>
      <c r="F443" s="25">
        <f>E443-E442</f>
        <v>13.57152919834698</v>
      </c>
      <c r="G443" s="24">
        <f ca="1">IF(RAND()&lt;1-(E442/Hmax)^p,1,0)</f>
        <v>1</v>
      </c>
    </row>
    <row r="444" spans="1:7" ht="12.75" customHeight="1">
      <c r="A444" s="24">
        <f>A443+1</f>
        <v>435</v>
      </c>
      <c r="B444" s="25">
        <f>Ct+It</f>
        <v>99.02354713412998</v>
      </c>
      <c r="C444" s="25">
        <f>MAX(Ck+(Tt*cm_opti+(1-Tt)*cm_pess)*(MIN(B443,100)+yKG*F443),Ck)</f>
        <v>92.71430583966941</v>
      </c>
      <c r="D444" s="25">
        <f>MAX(In+i*(MIN(B443,100)-MIN(B442,100)),0)</f>
        <v>6.309241294460584</v>
      </c>
      <c r="E444" s="25">
        <f>hk*MIN(B443,100)^e</f>
        <v>100</v>
      </c>
      <c r="F444" s="25">
        <f>E444-E443</f>
        <v>5.168400667157513</v>
      </c>
      <c r="G444" s="24">
        <f ca="1">IF(RAND()&lt;1-(E443/Hmax)^p,1,0)</f>
        <v>0</v>
      </c>
    </row>
    <row r="445" spans="1:7" ht="12.75" customHeight="1">
      <c r="A445" s="24">
        <f>A444+1</f>
        <v>436</v>
      </c>
      <c r="B445" s="25">
        <f>Ct+It</f>
        <v>94.76429140780048</v>
      </c>
      <c r="C445" s="25">
        <f>MAX(Ck+(Tt*cm_opti+(1-Tt)*cm_pess)*(MIN(B444,100)+yKG*F444),Ck)</f>
        <v>90.25251784073549</v>
      </c>
      <c r="D445" s="25">
        <f>MAX(In+i*(MIN(B444,100)-MIN(B443,100)),0)</f>
        <v>4.511773567064992</v>
      </c>
      <c r="E445" s="25">
        <f>hk*MIN(B444,100)^e</f>
        <v>98.05662887025262</v>
      </c>
      <c r="F445" s="25">
        <f>E445-E444</f>
        <v>-1.9433711297473764</v>
      </c>
      <c r="G445" s="24">
        <f ca="1">IF(RAND()&lt;1-(E444/Hmax)^p,1,0)</f>
        <v>0</v>
      </c>
    </row>
    <row r="446" spans="1:7" ht="12.75" customHeight="1">
      <c r="A446" s="24">
        <f>A445+1</f>
        <v>437</v>
      </c>
      <c r="B446" s="25">
        <f>Ct+It</f>
        <v>88.29313103712616</v>
      </c>
      <c r="C446" s="25">
        <f>MAX(Ck+(Tt*cm_opti+(1-Tt)*cm_pess)*(MIN(B445,100)+yKG*F445),Ck)</f>
        <v>85.42275890029092</v>
      </c>
      <c r="D446" s="25">
        <f>MAX(In+i*(MIN(B445,100)-MIN(B444,100)),0)</f>
        <v>2.8703721368352504</v>
      </c>
      <c r="E446" s="25">
        <f>hk*MIN(B445,100)^e</f>
        <v>89.8027092602253</v>
      </c>
      <c r="F446" s="25">
        <f>E446-E445</f>
        <v>-8.253919610027324</v>
      </c>
      <c r="G446" s="24">
        <f ca="1">IF(RAND()&lt;1-(E445/Hmax)^p,1,0)</f>
        <v>0</v>
      </c>
    </row>
    <row r="447" spans="1:7" ht="12.75" customHeight="1">
      <c r="A447" s="24">
        <f>A446+1</f>
        <v>438</v>
      </c>
      <c r="B447" s="25">
        <f>Ct+It</f>
        <v>80.7481407223583</v>
      </c>
      <c r="C447" s="25">
        <f>MAX(Ck+(Tt*cm_opti+(1-Tt)*cm_pess)*(MIN(B446,100)+yKG*F446),Ck)</f>
        <v>78.98372090769547</v>
      </c>
      <c r="D447" s="25">
        <f>MAX(In+i*(MIN(B446,100)-MIN(B445,100)),0)</f>
        <v>1.764419814662837</v>
      </c>
      <c r="E447" s="25">
        <f>hk*MIN(B446,100)^e</f>
        <v>77.9567698833913</v>
      </c>
      <c r="F447" s="25">
        <f>E447-E446</f>
        <v>-11.845939376833996</v>
      </c>
      <c r="G447" s="24">
        <f ca="1">IF(RAND()&lt;1-(E446/Hmax)^p,1,0)</f>
        <v>0</v>
      </c>
    </row>
    <row r="448" spans="1:7" ht="12.75" customHeight="1">
      <c r="A448" s="24">
        <f>A447+1</f>
        <v>439</v>
      </c>
      <c r="B448" s="25">
        <f>Ct+It</f>
        <v>73.45682954513592</v>
      </c>
      <c r="C448" s="25">
        <f>MAX(Ck+(Tt*cm_opti+(1-Tt)*cm_pess)*(MIN(B447,100)+yKG*F447),Ck)</f>
        <v>72.22932470251985</v>
      </c>
      <c r="D448" s="25">
        <f>MAX(In+i*(MIN(B447,100)-MIN(B446,100)),0)</f>
        <v>1.2275048426160708</v>
      </c>
      <c r="E448" s="25">
        <f>hk*MIN(B447,100)^e</f>
        <v>65.2026223011778</v>
      </c>
      <c r="F448" s="25">
        <f>E448-E447</f>
        <v>-12.754147582213506</v>
      </c>
      <c r="G448" s="24">
        <f ca="1">IF(RAND()&lt;1-(E447/Hmax)^p,1,0)</f>
        <v>0</v>
      </c>
    </row>
    <row r="449" spans="1:7" s="31" customFormat="1" ht="12.75" customHeight="1">
      <c r="A449" s="31">
        <f>A448+1</f>
        <v>440</v>
      </c>
      <c r="B449" s="32">
        <f>Ct+It</f>
        <v>71.08239316353396</v>
      </c>
      <c r="C449" s="32">
        <f>MAX(Ck+(Tt*cm_opti+(1-Tt)*cm_pess)*(MIN(B448,100)+yKG*F448),Ck)</f>
        <v>69.72804875214516</v>
      </c>
      <c r="D449" s="32">
        <f>MAX(In+i*(MIN(B448,100)-MIN(B447,100)),0)</f>
        <v>1.3543444113888086</v>
      </c>
      <c r="E449" s="32">
        <f>hk*MIN(B448,100)^e</f>
        <v>53.959058068231535</v>
      </c>
      <c r="F449" s="32">
        <f>E449-E448</f>
        <v>-11.243564232946262</v>
      </c>
      <c r="G449" s="31">
        <f ca="1">IF(RAND()&lt;1-(E448/Hmax)^p,1,0)</f>
        <v>1</v>
      </c>
    </row>
    <row r="450" spans="1:7" ht="12.75" customHeight="1">
      <c r="A450" s="24">
        <f>A449+1</f>
        <v>441</v>
      </c>
      <c r="B450" s="25">
        <f>Ct+It</f>
        <v>71.84355859870182</v>
      </c>
      <c r="C450" s="25">
        <f>MAX(Ck+(Tt*cm_opti+(1-Tt)*cm_pess)*(MIN(B449,100)+yKG*F449),Ck)</f>
        <v>68.0307767895028</v>
      </c>
      <c r="D450" s="25">
        <f>MAX(In+i*(MIN(B449,100)-MIN(B448,100)),0)</f>
        <v>3.8127818091990235</v>
      </c>
      <c r="E450" s="25">
        <f>hk*MIN(B449,100)^e</f>
        <v>50.527066178552204</v>
      </c>
      <c r="F450" s="25">
        <f>E450-E449</f>
        <v>-3.431991889679331</v>
      </c>
      <c r="G450" s="24">
        <f ca="1">IF(RAND()&lt;1-(E449/Hmax)^p,1,0)</f>
        <v>1</v>
      </c>
    </row>
    <row r="451" spans="1:7" ht="12.75" customHeight="1">
      <c r="A451" s="24">
        <f>A450+1</f>
        <v>442</v>
      </c>
      <c r="B451" s="25">
        <f>Ct+It</f>
        <v>72.16903121860952</v>
      </c>
      <c r="C451" s="25">
        <f>MAX(Ck+(Tt*cm_opti+(1-Tt)*cm_pess)*(MIN(B450,100)+yKG*F450),Ck)</f>
        <v>66.78844850102558</v>
      </c>
      <c r="D451" s="25">
        <f>MAX(In+i*(MIN(B450,100)-MIN(B449,100)),0)</f>
        <v>5.380582717583927</v>
      </c>
      <c r="E451" s="25">
        <f>hk*MIN(B450,100)^e</f>
        <v>51.61496912125102</v>
      </c>
      <c r="F451" s="25">
        <f>E451-E450</f>
        <v>1.0879029426988183</v>
      </c>
      <c r="G451" s="24">
        <f ca="1">IF(RAND()&lt;1-(E450/Hmax)^p,1,0)</f>
        <v>0</v>
      </c>
    </row>
    <row r="452" spans="1:7" ht="12.75" customHeight="1">
      <c r="A452" s="24">
        <f>A451+1</f>
        <v>443</v>
      </c>
      <c r="B452" s="25">
        <f>Ct+It</f>
        <v>76.73759222109544</v>
      </c>
      <c r="C452" s="25">
        <f>MAX(Ck+(Tt*cm_opti+(1-Tt)*cm_pess)*(MIN(B451,100)+yKG*F451),Ck)</f>
        <v>71.57485591114158</v>
      </c>
      <c r="D452" s="25">
        <f>MAX(In+i*(MIN(B451,100)-MIN(B450,100)),0)</f>
        <v>5.16273630995385</v>
      </c>
      <c r="E452" s="25">
        <f>hk*MIN(B451,100)^e</f>
        <v>52.08369067032635</v>
      </c>
      <c r="F452" s="25">
        <f>E452-E451</f>
        <v>0.46872154907532604</v>
      </c>
      <c r="G452" s="24">
        <f ca="1">IF(RAND()&lt;1-(E451/Hmax)^p,1,0)</f>
        <v>1</v>
      </c>
    </row>
    <row r="453" spans="1:7" ht="12.75" customHeight="1">
      <c r="A453" s="24">
        <f>A452+1</f>
        <v>444</v>
      </c>
      <c r="B453" s="25">
        <f>Ct+It</f>
        <v>82.61083721835259</v>
      </c>
      <c r="C453" s="25">
        <f>MAX(Ck+(Tt*cm_opti+(1-Tt)*cm_pess)*(MIN(B452,100)+yKG*F452),Ck)</f>
        <v>75.32655671710963</v>
      </c>
      <c r="D453" s="25">
        <f>MAX(In+i*(MIN(B452,100)-MIN(B451,100)),0)</f>
        <v>7.284280501242961</v>
      </c>
      <c r="E453" s="25">
        <f>hk*MIN(B452,100)^e</f>
        <v>58.88658059891128</v>
      </c>
      <c r="F453" s="25">
        <f>E453-E452</f>
        <v>6.802889928584932</v>
      </c>
      <c r="G453" s="24">
        <f ca="1">IF(RAND()&lt;1-(E452/Hmax)^p,1,0)</f>
        <v>1</v>
      </c>
    </row>
    <row r="454" spans="1:7" ht="12.75" customHeight="1">
      <c r="A454" s="24">
        <f>A453+1</f>
        <v>445</v>
      </c>
      <c r="B454" s="25">
        <f>Ct+It</f>
        <v>89.60144824405256</v>
      </c>
      <c r="C454" s="25">
        <f>MAX(Ck+(Tt*cm_opti+(1-Tt)*cm_pess)*(MIN(B453,100)+yKG*F453),Ck)</f>
        <v>81.664825745424</v>
      </c>
      <c r="D454" s="25">
        <f>MAX(In+i*(MIN(B453,100)-MIN(B452,100)),0)</f>
        <v>7.936622498628573</v>
      </c>
      <c r="E454" s="25">
        <f>hk*MIN(B453,100)^e</f>
        <v>68.24550425917148</v>
      </c>
      <c r="F454" s="25">
        <f>E454-E453</f>
        <v>9.358923660260203</v>
      </c>
      <c r="G454" s="24">
        <f ca="1">IF(RAND()&lt;1-(E453/Hmax)^p,1,0)</f>
        <v>1</v>
      </c>
    </row>
    <row r="455" spans="1:7" ht="12.75" customHeight="1">
      <c r="A455" s="24">
        <f>A454+1</f>
        <v>446</v>
      </c>
      <c r="B455" s="25">
        <f>Ct+It</f>
        <v>96.64530779809996</v>
      </c>
      <c r="C455" s="25">
        <f>MAX(Ck+(Tt*cm_opti+(1-Tt)*cm_pess)*(MIN(B454,100)+yKG*F454),Ck)</f>
        <v>88.15000228524997</v>
      </c>
      <c r="D455" s="25">
        <f>MAX(In+i*(MIN(B454,100)-MIN(B453,100)),0)</f>
        <v>8.495305512849988</v>
      </c>
      <c r="E455" s="25">
        <f>hk*MIN(B454,100)^e</f>
        <v>80.2841952743163</v>
      </c>
      <c r="F455" s="25">
        <f>E455-E454</f>
        <v>12.03869101514482</v>
      </c>
      <c r="G455" s="24">
        <f ca="1">IF(RAND()&lt;1-(E454/Hmax)^p,1,0)</f>
        <v>1</v>
      </c>
    </row>
    <row r="456" spans="1:7" ht="12.75" customHeight="1">
      <c r="A456" s="24">
        <f>A455+1</f>
        <v>447</v>
      </c>
      <c r="B456" s="25">
        <f>Ct+It</f>
        <v>98.24591421853265</v>
      </c>
      <c r="C456" s="25">
        <f>MAX(Ck+(Tt*cm_opti+(1-Tt)*cm_pess)*(MIN(B455,100)+yKG*F455),Ck)</f>
        <v>89.72398444150895</v>
      </c>
      <c r="D456" s="25">
        <f>MAX(In+i*(MIN(B455,100)-MIN(B454,100)),0)</f>
        <v>8.5219297770237</v>
      </c>
      <c r="E456" s="25">
        <f>hk*MIN(B455,100)^e</f>
        <v>93.40315519389482</v>
      </c>
      <c r="F456" s="25">
        <f>E456-E455</f>
        <v>13.118959919578515</v>
      </c>
      <c r="G456" s="24">
        <f ca="1">IF(RAND()&lt;1-(E455/Hmax)^p,1,0)</f>
        <v>0</v>
      </c>
    </row>
    <row r="457" spans="1:7" ht="12.75" customHeight="1">
      <c r="A457" s="24">
        <f>A456+1</f>
        <v>448</v>
      </c>
      <c r="B457" s="25">
        <f>Ct+It</f>
        <v>97.02082656895817</v>
      </c>
      <c r="C457" s="25">
        <f>MAX(Ck+(Tt*cm_opti+(1-Tt)*cm_pess)*(MIN(B456,100)+yKG*F456),Ck)</f>
        <v>91.22052335874183</v>
      </c>
      <c r="D457" s="25">
        <f>MAX(In+i*(MIN(B456,100)-MIN(B455,100)),0)</f>
        <v>5.800303210216342</v>
      </c>
      <c r="E457" s="25">
        <f>hk*MIN(B456,100)^e</f>
        <v>96.52259660635275</v>
      </c>
      <c r="F457" s="25">
        <f>E457-E456</f>
        <v>3.119441412457931</v>
      </c>
      <c r="G457" s="24">
        <f ca="1">IF(RAND()&lt;1-(E456/Hmax)^p,1,0)</f>
        <v>0</v>
      </c>
    </row>
    <row r="458" spans="1:7" ht="12.75" customHeight="1">
      <c r="A458" s="24">
        <f>A457+1</f>
        <v>449</v>
      </c>
      <c r="B458" s="25">
        <f>Ct+It</f>
        <v>92.62800571287089</v>
      </c>
      <c r="C458" s="25">
        <f>MAX(Ck+(Tt*cm_opti+(1-Tt)*cm_pess)*(MIN(B457,100)+yKG*F457),Ck)</f>
        <v>88.24054953765813</v>
      </c>
      <c r="D458" s="25">
        <f>MAX(In+i*(MIN(B457,100)-MIN(B456,100)),0)</f>
        <v>4.387456175212762</v>
      </c>
      <c r="E458" s="25">
        <f>hk*MIN(B457,100)^e</f>
        <v>94.1304078812386</v>
      </c>
      <c r="F458" s="25">
        <f>E458-E457</f>
        <v>-2.3921887251141527</v>
      </c>
      <c r="G458" s="24">
        <f ca="1">IF(RAND()&lt;1-(E457/Hmax)^p,1,0)</f>
        <v>0</v>
      </c>
    </row>
    <row r="459" spans="1:7" s="31" customFormat="1" ht="12.75" customHeight="1">
      <c r="A459" s="31">
        <f>A458+1</f>
        <v>450</v>
      </c>
      <c r="B459" s="32">
        <f>Ct+It</f>
        <v>86.42755639723023</v>
      </c>
      <c r="C459" s="32">
        <f>MAX(Ck+(Tt*cm_opti+(1-Tt)*cm_pess)*(MIN(B458,100)+yKG*F458),Ck)</f>
        <v>83.62396682527388</v>
      </c>
      <c r="D459" s="32">
        <f>MAX(In+i*(MIN(B458,100)-MIN(B457,100)),0)</f>
        <v>2.8035895719563584</v>
      </c>
      <c r="E459" s="32">
        <f>hk*MIN(B458,100)^e</f>
        <v>85.79947442343642</v>
      </c>
      <c r="F459" s="32">
        <f>E459-E458</f>
        <v>-8.330933457802175</v>
      </c>
      <c r="G459" s="31">
        <f ca="1">IF(RAND()&lt;1-(E458/Hmax)^p,1,0)</f>
        <v>0</v>
      </c>
    </row>
    <row r="460" spans="1:7" ht="12.75" customHeight="1">
      <c r="A460" s="24">
        <f>A459+1</f>
        <v>451</v>
      </c>
      <c r="B460" s="25">
        <f>Ct+It</f>
        <v>83.59287492004239</v>
      </c>
      <c r="C460" s="25">
        <f>MAX(Ck+(Tt*cm_opti+(1-Tt)*cm_pess)*(MIN(B459,100)+yKG*F459),Ck)</f>
        <v>81.69309957786272</v>
      </c>
      <c r="D460" s="25">
        <f>MAX(In+i*(MIN(B459,100)-MIN(B458,100)),0)</f>
        <v>1.899775342179673</v>
      </c>
      <c r="E460" s="25">
        <f>hk*MIN(B459,100)^e</f>
        <v>74.69722504796412</v>
      </c>
      <c r="F460" s="25">
        <f>E460-E459</f>
        <v>-11.102249375472297</v>
      </c>
      <c r="G460" s="24">
        <f ca="1">IF(RAND()&lt;1-(E459/Hmax)^p,1,0)</f>
        <v>1</v>
      </c>
    </row>
    <row r="461" spans="1:7" ht="12.75" customHeight="1">
      <c r="A461" s="24">
        <f>A460+1</f>
        <v>452</v>
      </c>
      <c r="B461" s="25">
        <f>Ct+It</f>
        <v>78.23650932234554</v>
      </c>
      <c r="C461" s="25">
        <f>MAX(Ck+(Tt*cm_opti+(1-Tt)*cm_pess)*(MIN(B460,100)+yKG*F460),Ck)</f>
        <v>74.65385006093946</v>
      </c>
      <c r="D461" s="25">
        <f>MAX(In+i*(MIN(B460,100)-MIN(B459,100)),0)</f>
        <v>3.5826592614060786</v>
      </c>
      <c r="E461" s="25">
        <f>hk*MIN(B460,100)^e</f>
        <v>69.87768737397853</v>
      </c>
      <c r="F461" s="25">
        <f>E461-E460</f>
        <v>-4.819537673985593</v>
      </c>
      <c r="G461" s="24">
        <f ca="1">IF(RAND()&lt;1-(E460/Hmax)^p,1,0)</f>
        <v>0</v>
      </c>
    </row>
    <row r="462" spans="1:7" ht="12.75" customHeight="1">
      <c r="A462" s="24">
        <f>A461+1</f>
        <v>453</v>
      </c>
      <c r="B462" s="25">
        <f>Ct+It</f>
        <v>77.79869836942335</v>
      </c>
      <c r="C462" s="25">
        <f>MAX(Ck+(Tt*cm_opti+(1-Tt)*cm_pess)*(MIN(B461,100)+yKG*F461),Ck)</f>
        <v>75.47688116827177</v>
      </c>
      <c r="D462" s="25">
        <f>MAX(In+i*(MIN(B461,100)-MIN(B460,100)),0)</f>
        <v>2.3218172011515747</v>
      </c>
      <c r="E462" s="25">
        <f>hk*MIN(B461,100)^e</f>
        <v>61.20951390945461</v>
      </c>
      <c r="F462" s="25">
        <f>E462-E461</f>
        <v>-8.668173464523925</v>
      </c>
      <c r="G462" s="24">
        <f ca="1">IF(RAND()&lt;1-(E461/Hmax)^p,1,0)</f>
        <v>1</v>
      </c>
    </row>
    <row r="463" spans="1:7" ht="12.75" customHeight="1">
      <c r="A463" s="24">
        <f>A462+1</f>
        <v>454</v>
      </c>
      <c r="B463" s="25">
        <f>Ct+It</f>
        <v>75.28641852617281</v>
      </c>
      <c r="C463" s="25">
        <f>MAX(Ck+(Tt*cm_opti+(1-Tt)*cm_pess)*(MIN(B462,100)+yKG*F462),Ck)</f>
        <v>70.5053240026339</v>
      </c>
      <c r="D463" s="25">
        <f>MAX(In+i*(MIN(B462,100)-MIN(B461,100)),0)</f>
        <v>4.781094523538904</v>
      </c>
      <c r="E463" s="25">
        <f>hk*MIN(B462,100)^e</f>
        <v>60.52637467976515</v>
      </c>
      <c r="F463" s="25">
        <f>E463-E462</f>
        <v>-0.6831392296894592</v>
      </c>
      <c r="G463" s="24">
        <f ca="1">IF(RAND()&lt;1-(E462/Hmax)^p,1,0)</f>
        <v>0</v>
      </c>
    </row>
    <row r="464" spans="1:7" ht="12.75" customHeight="1">
      <c r="A464" s="24">
        <f>A463+1</f>
        <v>455</v>
      </c>
      <c r="B464" s="25">
        <f>Ct+It</f>
        <v>77.59214873931259</v>
      </c>
      <c r="C464" s="25">
        <f>MAX(Ck+(Tt*cm_opti+(1-Tt)*cm_pess)*(MIN(B463,100)+yKG*F463),Ck)</f>
        <v>73.84828866093787</v>
      </c>
      <c r="D464" s="25">
        <f>MAX(In+i*(MIN(B463,100)-MIN(B462,100)),0)</f>
        <v>3.7438600783747304</v>
      </c>
      <c r="E464" s="25">
        <f>hk*MIN(B463,100)^e</f>
        <v>56.680448144980566</v>
      </c>
      <c r="F464" s="25">
        <f>E464-E463</f>
        <v>-3.8459265347845815</v>
      </c>
      <c r="G464" s="24">
        <f ca="1">IF(RAND()&lt;1-(E463/Hmax)^p,1,0)</f>
        <v>1</v>
      </c>
    </row>
    <row r="465" spans="1:7" ht="12.75" customHeight="1">
      <c r="A465" s="24">
        <f>A464+1</f>
        <v>456</v>
      </c>
      <c r="B465" s="25">
        <f>Ct+It</f>
        <v>77.45739879106306</v>
      </c>
      <c r="C465" s="25">
        <f>MAX(Ck+(Tt*cm_opti+(1-Tt)*cm_pess)*(MIN(B464,100)+yKG*F464),Ck)</f>
        <v>71.30453368449317</v>
      </c>
      <c r="D465" s="25">
        <f>MAX(In+i*(MIN(B464,100)-MIN(B463,100)),0)</f>
        <v>6.152865106569891</v>
      </c>
      <c r="E465" s="25">
        <f>hk*MIN(B464,100)^e</f>
        <v>60.20541545983609</v>
      </c>
      <c r="F465" s="25">
        <f>E465-E464</f>
        <v>3.524967314855523</v>
      </c>
      <c r="G465" s="24">
        <f ca="1">IF(RAND()&lt;1-(E464/Hmax)^p,1,0)</f>
        <v>0</v>
      </c>
    </row>
    <row r="466" spans="1:7" ht="12.75" customHeight="1">
      <c r="A466" s="24">
        <f>A465+1</f>
        <v>457</v>
      </c>
      <c r="B466" s="25">
        <f>Ct+It</f>
        <v>81.52046955268563</v>
      </c>
      <c r="C466" s="25">
        <f>MAX(Ck+(Tt*cm_opti+(1-Tt)*cm_pess)*(MIN(B465,100)+yKG*F465),Ck)</f>
        <v>76.5878445268104</v>
      </c>
      <c r="D466" s="25">
        <f>MAX(In+i*(MIN(B465,100)-MIN(B464,100)),0)</f>
        <v>4.932625025875232</v>
      </c>
      <c r="E466" s="25">
        <f>hk*MIN(B465,100)^e</f>
        <v>59.996486274777766</v>
      </c>
      <c r="F466" s="25">
        <f>E466-E465</f>
        <v>-0.2089291850583237</v>
      </c>
      <c r="G466" s="24">
        <f ca="1">IF(RAND()&lt;1-(E465/Hmax)^p,1,0)</f>
        <v>1</v>
      </c>
    </row>
    <row r="467" spans="1:7" ht="12.75" customHeight="1">
      <c r="A467" s="24">
        <f>A466+1</f>
        <v>458</v>
      </c>
      <c r="B467" s="25">
        <f>Ct+It</f>
        <v>86.27953704876919</v>
      </c>
      <c r="C467" s="25">
        <f>MAX(Ck+(Tt*cm_opti+(1-Tt)*cm_pess)*(MIN(B466,100)+yKG*F466),Ck)</f>
        <v>79.2480016679579</v>
      </c>
      <c r="D467" s="25">
        <f>MAX(In+i*(MIN(B466,100)-MIN(B465,100)),0)</f>
        <v>7.031535380811285</v>
      </c>
      <c r="E467" s="25">
        <f>hk*MIN(B466,100)^e</f>
        <v>66.45586956090344</v>
      </c>
      <c r="F467" s="25">
        <f>E467-E466</f>
        <v>6.4593832861256715</v>
      </c>
      <c r="G467" s="24">
        <f ca="1">IF(RAND()&lt;1-(E466/Hmax)^p,1,0)</f>
        <v>1</v>
      </c>
    </row>
    <row r="468" spans="1:7" ht="12.75" customHeight="1">
      <c r="A468" s="24">
        <f>A467+1</f>
        <v>459</v>
      </c>
      <c r="B468" s="25">
        <f>Ct+It</f>
        <v>87.69504004428227</v>
      </c>
      <c r="C468" s="25">
        <f>MAX(Ck+(Tt*cm_opti+(1-Tt)*cm_pess)*(MIN(B467,100)+yKG*F467),Ck)</f>
        <v>80.31550629624049</v>
      </c>
      <c r="D468" s="25">
        <f>MAX(In+i*(MIN(B467,100)-MIN(B466,100)),0)</f>
        <v>7.37953374804178</v>
      </c>
      <c r="E468" s="25">
        <f>hk*MIN(B467,100)^e</f>
        <v>74.44158513349934</v>
      </c>
      <c r="F468" s="25">
        <f>E468-E467</f>
        <v>7.9857155725959075</v>
      </c>
      <c r="G468" s="24">
        <f ca="1">IF(RAND()&lt;1-(E467/Hmax)^p,1,0)</f>
        <v>0</v>
      </c>
    </row>
    <row r="469" spans="1:7" s="31" customFormat="1" ht="12.75" customHeight="1">
      <c r="A469" s="31">
        <f>A468+1</f>
        <v>460</v>
      </c>
      <c r="B469" s="32">
        <f>Ct+It</f>
        <v>87.46092664770154</v>
      </c>
      <c r="C469" s="32">
        <f>MAX(Ck+(Tt*cm_opti+(1-Tt)*cm_pess)*(MIN(B468,100)+yKG*F468),Ck)</f>
        <v>81.753175149945</v>
      </c>
      <c r="D469" s="32">
        <f>MAX(In+i*(MIN(B468,100)-MIN(B467,100)),0)</f>
        <v>5.70775149775654</v>
      </c>
      <c r="E469" s="32">
        <f>hk*MIN(B468,100)^e</f>
        <v>76.9042004836827</v>
      </c>
      <c r="F469" s="32">
        <f>E469-E468</f>
        <v>2.4626153501833556</v>
      </c>
      <c r="G469" s="31">
        <f ca="1">IF(RAND()&lt;1-(E468/Hmax)^p,1,0)</f>
        <v>0</v>
      </c>
    </row>
    <row r="470" spans="1:7" ht="12.75" customHeight="1">
      <c r="A470" s="24">
        <f>A469+1</f>
        <v>461</v>
      </c>
      <c r="B470" s="25">
        <f>Ct+It</f>
        <v>89.7480367141699</v>
      </c>
      <c r="C470" s="25">
        <f>MAX(Ck+(Tt*cm_opti+(1-Tt)*cm_pess)*(MIN(B469,100)+yKG*F469),Ck)</f>
        <v>84.86509341246027</v>
      </c>
      <c r="D470" s="25">
        <f>MAX(In+i*(MIN(B469,100)-MIN(B468,100)),0)</f>
        <v>4.882943301709638</v>
      </c>
      <c r="E470" s="25">
        <f>hk*MIN(B469,100)^e</f>
        <v>76.4941369007463</v>
      </c>
      <c r="F470" s="25">
        <f>E470-E469</f>
        <v>-0.4100635829364023</v>
      </c>
      <c r="G470" s="24">
        <f ca="1">IF(RAND()&lt;1-(E469/Hmax)^p,1,0)</f>
        <v>1</v>
      </c>
    </row>
    <row r="471" spans="1:7" ht="12.75" customHeight="1">
      <c r="A471" s="24">
        <f>A470+1</f>
        <v>462</v>
      </c>
      <c r="B471" s="25">
        <f>Ct+It</f>
        <v>92.34224772890461</v>
      </c>
      <c r="C471" s="25">
        <f>MAX(Ck+(Tt*cm_opti+(1-Tt)*cm_pess)*(MIN(B470,100)+yKG*F470),Ck)</f>
        <v>86.19869269567043</v>
      </c>
      <c r="D471" s="25">
        <f>MAX(In+i*(MIN(B470,100)-MIN(B469,100)),0)</f>
        <v>6.143555033234179</v>
      </c>
      <c r="E471" s="25">
        <f>hk*MIN(B470,100)^e</f>
        <v>80.54710094047988</v>
      </c>
      <c r="F471" s="25">
        <f>E471-E470</f>
        <v>4.052964039733581</v>
      </c>
      <c r="G471" s="24">
        <f ca="1">IF(RAND()&lt;1-(E470/Hmax)^p,1,0)</f>
        <v>1</v>
      </c>
    </row>
    <row r="472" spans="1:7" ht="12.75" customHeight="1">
      <c r="A472" s="24">
        <f>A471+1</f>
        <v>463</v>
      </c>
      <c r="B472" s="25">
        <f>Ct+It</f>
        <v>90.98149649843776</v>
      </c>
      <c r="C472" s="25">
        <f>MAX(Ck+(Tt*cm_opti+(1-Tt)*cm_pess)*(MIN(B471,100)+yKG*F471),Ck)</f>
        <v>84.6843909910704</v>
      </c>
      <c r="D472" s="25">
        <f>MAX(In+i*(MIN(B471,100)-MIN(B470,100)),0)</f>
        <v>6.297105507367355</v>
      </c>
      <c r="E472" s="25">
        <f>hk*MIN(B471,100)^e</f>
        <v>85.27090715626389</v>
      </c>
      <c r="F472" s="25">
        <f>E472-E471</f>
        <v>4.723806215784009</v>
      </c>
      <c r="G472" s="24">
        <f ca="1">IF(RAND()&lt;1-(E471/Hmax)^p,1,0)</f>
        <v>0</v>
      </c>
    </row>
    <row r="473" spans="1:7" ht="12.75" customHeight="1">
      <c r="A473" s="24">
        <f>A472+1</f>
        <v>464</v>
      </c>
      <c r="B473" s="25">
        <f>Ct+It</f>
        <v>92.65770522929279</v>
      </c>
      <c r="C473" s="25">
        <f>MAX(Ck+(Tt*cm_opti+(1-Tt)*cm_pess)*(MIN(B472,100)+yKG*F472),Ck)</f>
        <v>88.3380808445262</v>
      </c>
      <c r="D473" s="25">
        <f>MAX(In+i*(MIN(B472,100)-MIN(B471,100)),0)</f>
        <v>4.319624384766577</v>
      </c>
      <c r="E473" s="25">
        <f>hk*MIN(B472,100)^e</f>
        <v>82.77632705095242</v>
      </c>
      <c r="F473" s="25">
        <f>E473-E472</f>
        <v>-2.4945801053114707</v>
      </c>
      <c r="G473" s="24">
        <f ca="1">IF(RAND()&lt;1-(E472/Hmax)^p,1,0)</f>
        <v>1</v>
      </c>
    </row>
    <row r="474" spans="1:7" ht="12.75" customHeight="1">
      <c r="A474" s="24">
        <f>A473+1</f>
        <v>465</v>
      </c>
      <c r="B474" s="25">
        <f>Ct+It</f>
        <v>89.46535252779945</v>
      </c>
      <c r="C474" s="25">
        <f>MAX(Ck+(Tt*cm_opti+(1-Tt)*cm_pess)*(MIN(B473,100)+yKG*F473),Ck)</f>
        <v>83.62724816237194</v>
      </c>
      <c r="D474" s="25">
        <f>MAX(In+i*(MIN(B473,100)-MIN(B472,100)),0)</f>
        <v>5.838104365427512</v>
      </c>
      <c r="E474" s="25">
        <f>hk*MIN(B473,100)^e</f>
        <v>85.85450338358513</v>
      </c>
      <c r="F474" s="25">
        <f>E474-E473</f>
        <v>3.078176332632708</v>
      </c>
      <c r="G474" s="24">
        <f ca="1">IF(RAND()&lt;1-(E473/Hmax)^p,1,0)</f>
        <v>0</v>
      </c>
    </row>
    <row r="475" spans="1:7" ht="12.75" customHeight="1">
      <c r="A475" s="24">
        <f>A474+1</f>
        <v>466</v>
      </c>
      <c r="B475" s="25">
        <f>Ct+It</f>
        <v>90.10348576856731</v>
      </c>
      <c r="C475" s="25">
        <f>MAX(Ck+(Tt*cm_opti+(1-Tt)*cm_pess)*(MIN(B474,100)+yKG*F474),Ck)</f>
        <v>86.69966211931398</v>
      </c>
      <c r="D475" s="25">
        <f>MAX(In+i*(MIN(B474,100)-MIN(B473,100)),0)</f>
        <v>3.403823649253333</v>
      </c>
      <c r="E475" s="25">
        <f>hk*MIN(B474,100)^e</f>
        <v>80.04049302923433</v>
      </c>
      <c r="F475" s="25">
        <f>E475-E474</f>
        <v>-5.814010354350799</v>
      </c>
      <c r="G475" s="24">
        <f ca="1">IF(RAND()&lt;1-(E474/Hmax)^p,1,0)</f>
        <v>1</v>
      </c>
    </row>
    <row r="476" spans="1:7" ht="12.75" customHeight="1">
      <c r="A476" s="24">
        <f>A475+1</f>
        <v>467</v>
      </c>
      <c r="B476" s="25">
        <f>Ct+It</f>
        <v>90.6715523233666</v>
      </c>
      <c r="C476" s="25">
        <f>MAX(Ck+(Tt*cm_opti+(1-Tt)*cm_pess)*(MIN(B475,100)+yKG*F475),Ck)</f>
        <v>85.35248570298268</v>
      </c>
      <c r="D476" s="25">
        <f>MAX(In+i*(MIN(B475,100)-MIN(B474,100)),0)</f>
        <v>5.3190666203839285</v>
      </c>
      <c r="E476" s="25">
        <f>hk*MIN(B475,100)^e</f>
        <v>81.18638147646412</v>
      </c>
      <c r="F476" s="25">
        <f>E476-E475</f>
        <v>1.1458884472297939</v>
      </c>
      <c r="G476" s="24">
        <f ca="1">IF(RAND()&lt;1-(E475/Hmax)^p,1,0)</f>
        <v>1</v>
      </c>
    </row>
    <row r="477" spans="1:7" ht="12.75" customHeight="1">
      <c r="A477" s="24">
        <f>A476+1</f>
        <v>468</v>
      </c>
      <c r="B477" s="25">
        <f>Ct+It</f>
        <v>88.05045282553888</v>
      </c>
      <c r="C477" s="25">
        <f>MAX(Ck+(Tt*cm_opti+(1-Tt)*cm_pess)*(MIN(B476,100)+yKG*F476),Ck)</f>
        <v>82.76641954813924</v>
      </c>
      <c r="D477" s="25">
        <f>MAX(In+i*(MIN(B476,100)-MIN(B475,100)),0)</f>
        <v>5.284033277399644</v>
      </c>
      <c r="E477" s="25">
        <f>hk*MIN(B476,100)^e</f>
        <v>82.21330400729006</v>
      </c>
      <c r="F477" s="25">
        <f>E477-E476</f>
        <v>1.0269225308259422</v>
      </c>
      <c r="G477" s="24">
        <f ca="1">IF(RAND()&lt;1-(E476/Hmax)^p,1,0)</f>
        <v>0</v>
      </c>
    </row>
    <row r="478" spans="1:7" ht="12.75" customHeight="1">
      <c r="A478" s="24">
        <f>A477+1</f>
        <v>469</v>
      </c>
      <c r="B478" s="25">
        <f>Ct+It</f>
        <v>88.7505561905947</v>
      </c>
      <c r="C478" s="25">
        <f>MAX(Ck+(Tt*cm_opti+(1-Tt)*cm_pess)*(MIN(B477,100)+yKG*F477),Ck)</f>
        <v>85.06110593950855</v>
      </c>
      <c r="D478" s="25">
        <f>MAX(In+i*(MIN(B477,100)-MIN(B476,100)),0)</f>
        <v>3.689450251086143</v>
      </c>
      <c r="E478" s="25">
        <f>hk*MIN(B477,100)^e</f>
        <v>77.52882242782448</v>
      </c>
      <c r="F478" s="25">
        <f>E478-E477</f>
        <v>-4.684481579465583</v>
      </c>
      <c r="G478" s="24">
        <f ca="1">IF(RAND()&lt;1-(E477/Hmax)^p,1,0)</f>
        <v>1</v>
      </c>
    </row>
    <row r="479" spans="1:7" s="31" customFormat="1" ht="12.75" customHeight="1">
      <c r="A479" s="31">
        <f>A478+1</f>
        <v>470</v>
      </c>
      <c r="B479" s="32">
        <f>Ct+It</f>
        <v>89.79257210889696</v>
      </c>
      <c r="C479" s="32">
        <f>MAX(Ck+(Tt*cm_opti+(1-Tt)*cm_pess)*(MIN(B478,100)+yKG*F478),Ck)</f>
        <v>84.44252042636906</v>
      </c>
      <c r="D479" s="32">
        <f>MAX(In+i*(MIN(B478,100)-MIN(B477,100)),0)</f>
        <v>5.350051682527905</v>
      </c>
      <c r="E479" s="32">
        <f>hk*MIN(B478,100)^e</f>
        <v>78.76661224139906</v>
      </c>
      <c r="F479" s="32">
        <f>E479-E478</f>
        <v>1.2377898135745795</v>
      </c>
      <c r="G479" s="31">
        <f ca="1">IF(RAND()&lt;1-(E478/Hmax)^p,1,0)</f>
        <v>1</v>
      </c>
    </row>
    <row r="480" spans="1:7" ht="12.75" customHeight="1">
      <c r="A480" s="24">
        <f>A479+1</f>
        <v>471</v>
      </c>
      <c r="B480" s="25">
        <f>Ct+It</f>
        <v>87.60262360898362</v>
      </c>
      <c r="C480" s="25">
        <f>MAX(Ck+(Tt*cm_opti+(1-Tt)*cm_pess)*(MIN(B479,100)+yKG*F479),Ck)</f>
        <v>82.08161564983249</v>
      </c>
      <c r="D480" s="25">
        <f>MAX(In+i*(MIN(B479,100)-MIN(B478,100)),0)</f>
        <v>5.5210079591511345</v>
      </c>
      <c r="E480" s="25">
        <f>hk*MIN(B479,100)^e</f>
        <v>80.62706005931462</v>
      </c>
      <c r="F480" s="25">
        <f>E480-E479</f>
        <v>1.8604478179155564</v>
      </c>
      <c r="G480" s="24">
        <f ca="1">IF(RAND()&lt;1-(E479/Hmax)^p,1,0)</f>
        <v>0</v>
      </c>
    </row>
    <row r="481" spans="1:7" ht="12.75" customHeight="1">
      <c r="A481" s="24">
        <f>A480+1</f>
        <v>472</v>
      </c>
      <c r="B481" s="25">
        <f>Ct+It</f>
        <v>84.35921420081334</v>
      </c>
      <c r="C481" s="25">
        <f>MAX(Ck+(Tt*cm_opti+(1-Tt)*cm_pess)*(MIN(B480,100)+yKG*F480),Ck)</f>
        <v>80.45418845077</v>
      </c>
      <c r="D481" s="25">
        <f>MAX(In+i*(MIN(B480,100)-MIN(B479,100)),0)</f>
        <v>3.905025750043329</v>
      </c>
      <c r="E481" s="25">
        <f>hk*MIN(B480,100)^e</f>
        <v>76.74219663177254</v>
      </c>
      <c r="F481" s="25">
        <f>E481-E480</f>
        <v>-3.884863427542072</v>
      </c>
      <c r="G481" s="24">
        <f ca="1">IF(RAND()&lt;1-(E480/Hmax)^p,1,0)</f>
        <v>0</v>
      </c>
    </row>
    <row r="482" spans="1:7" ht="12.75" customHeight="1">
      <c r="A482" s="24">
        <f>A481+1</f>
        <v>473</v>
      </c>
      <c r="B482" s="25">
        <f>Ct+It</f>
        <v>84.25809388825351</v>
      </c>
      <c r="C482" s="25">
        <f>MAX(Ck+(Tt*cm_opti+(1-Tt)*cm_pess)*(MIN(B481,100)+yKG*F481),Ck)</f>
        <v>80.87979859233864</v>
      </c>
      <c r="D482" s="25">
        <f>MAX(In+i*(MIN(B481,100)-MIN(B480,100)),0)</f>
        <v>3.37829529591486</v>
      </c>
      <c r="E482" s="25">
        <f>hk*MIN(B481,100)^e</f>
        <v>71.16477020578708</v>
      </c>
      <c r="F482" s="25">
        <f>E482-E481</f>
        <v>-5.577426425985465</v>
      </c>
      <c r="G482" s="24">
        <f ca="1">IF(RAND()&lt;1-(E481/Hmax)^p,1,0)</f>
        <v>1</v>
      </c>
    </row>
    <row r="483" spans="1:7" ht="12.75" customHeight="1">
      <c r="A483" s="24">
        <f>A482+1</f>
        <v>474</v>
      </c>
      <c r="B483" s="25">
        <f>Ct+It</f>
        <v>85.38361653321367</v>
      </c>
      <c r="C483" s="25">
        <f>MAX(Ck+(Tt*cm_opti+(1-Tt)*cm_pess)*(MIN(B482,100)+yKG*F482),Ck)</f>
        <v>80.43417668949358</v>
      </c>
      <c r="D483" s="25">
        <f>MAX(In+i*(MIN(B482,100)-MIN(B481,100)),0)</f>
        <v>4.949439843720086</v>
      </c>
      <c r="E483" s="25">
        <f>hk*MIN(B482,100)^e</f>
        <v>70.99426385681744</v>
      </c>
      <c r="F483" s="25">
        <f>E483-E482</f>
        <v>-0.17050634896963857</v>
      </c>
      <c r="G483" s="24">
        <f ca="1">IF(RAND()&lt;1-(E482/Hmax)^p,1,0)</f>
        <v>1</v>
      </c>
    </row>
    <row r="484" spans="1:7" ht="12.75" customHeight="1">
      <c r="A484" s="24">
        <f>A483+1</f>
        <v>475</v>
      </c>
      <c r="B484" s="25">
        <f>Ct+It</f>
        <v>88.10260277655564</v>
      </c>
      <c r="C484" s="25">
        <f>MAX(Ck+(Tt*cm_opti+(1-Tt)*cm_pess)*(MIN(B483,100)+yKG*F483),Ck)</f>
        <v>82.53984145407557</v>
      </c>
      <c r="D484" s="25">
        <f>MAX(In+i*(MIN(B483,100)-MIN(B482,100)),0)</f>
        <v>5.562761322480078</v>
      </c>
      <c r="E484" s="25">
        <f>hk*MIN(B483,100)^e</f>
        <v>72.90361972290879</v>
      </c>
      <c r="F484" s="25">
        <f>E484-E483</f>
        <v>1.9093558660913459</v>
      </c>
      <c r="G484" s="24">
        <f ca="1">IF(RAND()&lt;1-(E483/Hmax)^p,1,0)</f>
        <v>1</v>
      </c>
    </row>
    <row r="485" spans="1:7" ht="12.75" customHeight="1">
      <c r="A485" s="24">
        <f>A484+1</f>
        <v>476</v>
      </c>
      <c r="B485" s="25">
        <f>Ct+It</f>
        <v>91.65244360328768</v>
      </c>
      <c r="C485" s="25">
        <f>MAX(Ck+(Tt*cm_opti+(1-Tt)*cm_pess)*(MIN(B484,100)+yKG*F484),Ck)</f>
        <v>85.2929504816167</v>
      </c>
      <c r="D485" s="25">
        <f>MAX(In+i*(MIN(B484,100)-MIN(B483,100)),0)</f>
        <v>6.359493121670987</v>
      </c>
      <c r="E485" s="25">
        <f>hk*MIN(B484,100)^e</f>
        <v>77.6206861600355</v>
      </c>
      <c r="F485" s="25">
        <f>E485-E484</f>
        <v>4.717066437126718</v>
      </c>
      <c r="G485" s="24">
        <f ca="1">IF(RAND()&lt;1-(E484/Hmax)^p,1,0)</f>
        <v>1</v>
      </c>
    </row>
    <row r="486" spans="1:7" ht="12.75" customHeight="1">
      <c r="A486" s="24">
        <f>A485+1</f>
        <v>477</v>
      </c>
      <c r="B486" s="25">
        <f>Ct+It</f>
        <v>95.68187409404997</v>
      </c>
      <c r="C486" s="25">
        <f>MAX(Ck+(Tt*cm_opti+(1-Tt)*cm_pess)*(MIN(B485,100)+yKG*F485),Ck)</f>
        <v>88.90695368068396</v>
      </c>
      <c r="D486" s="25">
        <f>MAX(In+i*(MIN(B485,100)-MIN(B484,100)),0)</f>
        <v>6.774920413366019</v>
      </c>
      <c r="E486" s="25">
        <f>hk*MIN(B485,100)^e</f>
        <v>84.00170418453828</v>
      </c>
      <c r="F486" s="25">
        <f>E486-E485</f>
        <v>6.381018024502779</v>
      </c>
      <c r="G486" s="24">
        <f ca="1">IF(RAND()&lt;1-(E485/Hmax)^p,1,0)</f>
        <v>1</v>
      </c>
    </row>
    <row r="487" spans="1:7" ht="12.75" customHeight="1">
      <c r="A487" s="24">
        <f>A486+1</f>
        <v>478</v>
      </c>
      <c r="B487" s="25">
        <f>Ct+It</f>
        <v>94.8364181255217</v>
      </c>
      <c r="C487" s="25">
        <f>MAX(Ck+(Tt*cm_opti+(1-Tt)*cm_pess)*(MIN(B486,100)+yKG*F486),Ck)</f>
        <v>87.82170288014055</v>
      </c>
      <c r="D487" s="25">
        <f>MAX(In+i*(MIN(B486,100)-MIN(B485,100)),0)</f>
        <v>7.014715245381147</v>
      </c>
      <c r="E487" s="25">
        <f>hk*MIN(B486,100)^e</f>
        <v>91.55021030149632</v>
      </c>
      <c r="F487" s="25">
        <f>E487-E486</f>
        <v>7.548506116958038</v>
      </c>
      <c r="G487" s="24">
        <f ca="1">IF(RAND()&lt;1-(E486/Hmax)^p,1,0)</f>
        <v>0</v>
      </c>
    </row>
    <row r="488" spans="1:7" ht="12.75" customHeight="1">
      <c r="A488" s="24">
        <f>A487+1</f>
        <v>479</v>
      </c>
      <c r="B488" s="25">
        <f>Ct+It</f>
        <v>96.79228497228289</v>
      </c>
      <c r="C488" s="25">
        <f>MAX(Ck+(Tt*cm_opti+(1-Tt)*cm_pess)*(MIN(B487,100)+yKG*F487),Ck)</f>
        <v>92.21501295654703</v>
      </c>
      <c r="D488" s="25">
        <f>MAX(In+i*(MIN(B487,100)-MIN(B486,100)),0)</f>
        <v>4.577272015735865</v>
      </c>
      <c r="E488" s="25">
        <f>hk*MIN(B487,100)^e</f>
        <v>89.93946202878782</v>
      </c>
      <c r="F488" s="25">
        <f>E488-E487</f>
        <v>-1.6107482727085056</v>
      </c>
      <c r="G488" s="24">
        <f ca="1">IF(RAND()&lt;1-(E487/Hmax)^p,1,0)</f>
        <v>1</v>
      </c>
    </row>
    <row r="489" spans="1:7" s="31" customFormat="1" ht="12.75" customHeight="1">
      <c r="A489" s="31">
        <f>A488+1</f>
        <v>480</v>
      </c>
      <c r="B489" s="32">
        <f>Ct+It</f>
        <v>97.90909164187048</v>
      </c>
      <c r="C489" s="32">
        <f>MAX(Ck+(Tt*cm_opti+(1-Tt)*cm_pess)*(MIN(B488,100)+yKG*F488),Ck)</f>
        <v>91.93115821848988</v>
      </c>
      <c r="D489" s="32">
        <f>MAX(In+i*(MIN(B488,100)-MIN(B487,100)),0)</f>
        <v>5.977933423380591</v>
      </c>
      <c r="E489" s="32">
        <f>hk*MIN(B488,100)^e</f>
        <v>93.68746430155619</v>
      </c>
      <c r="F489" s="32">
        <f>E489-E488</f>
        <v>3.7480022727683746</v>
      </c>
      <c r="G489" s="31">
        <f ca="1">IF(RAND()&lt;1-(E488/Hmax)^p,1,0)</f>
        <v>1</v>
      </c>
    </row>
    <row r="490" spans="1:7" ht="12.75" customHeight="1">
      <c r="A490" s="24">
        <f>A489+1</f>
        <v>481</v>
      </c>
      <c r="B490" s="25">
        <f>Ct+It</f>
        <v>94.63527710284386</v>
      </c>
      <c r="C490" s="25">
        <f>MAX(Ck+(Tt*cm_opti+(1-Tt)*cm_pess)*(MIN(B489,100)+yKG*F489),Ck)</f>
        <v>89.07687376805006</v>
      </c>
      <c r="D490" s="25">
        <f>MAX(In+i*(MIN(B489,100)-MIN(B488,100)),0)</f>
        <v>5.558403334793795</v>
      </c>
      <c r="E490" s="25">
        <f>hk*MIN(B489,100)^e</f>
        <v>95.8619022613619</v>
      </c>
      <c r="F490" s="25">
        <f>E490-E489</f>
        <v>2.174437959805715</v>
      </c>
      <c r="G490" s="24">
        <f ca="1">IF(RAND()&lt;1-(E489/Hmax)^p,1,0)</f>
        <v>0</v>
      </c>
    </row>
    <row r="491" spans="1:7" ht="12.75" customHeight="1">
      <c r="A491" s="24">
        <f>A490+1</f>
        <v>482</v>
      </c>
      <c r="B491" s="25">
        <f>Ct+It</f>
        <v>89.50620200472292</v>
      </c>
      <c r="C491" s="25">
        <f>MAX(Ck+(Tt*cm_opti+(1-Tt)*cm_pess)*(MIN(B490,100)+yKG*F490),Ck)</f>
        <v>86.14310927423624</v>
      </c>
      <c r="D491" s="25">
        <f>MAX(In+i*(MIN(B490,100)-MIN(B489,100)),0)</f>
        <v>3.3630927304866916</v>
      </c>
      <c r="E491" s="25">
        <f>hk*MIN(B490,100)^e</f>
        <v>89.55835672332043</v>
      </c>
      <c r="F491" s="25">
        <f>E491-E490</f>
        <v>-6.303545538041476</v>
      </c>
      <c r="G491" s="24">
        <f ca="1">IF(RAND()&lt;1-(E490/Hmax)^p,1,0)</f>
        <v>0</v>
      </c>
    </row>
    <row r="492" spans="1:7" ht="12.75" customHeight="1">
      <c r="A492" s="24">
        <f>A491+1</f>
        <v>483</v>
      </c>
      <c r="B492" s="25">
        <f>Ct+It</f>
        <v>87.1762307281202</v>
      </c>
      <c r="C492" s="25">
        <f>MAX(Ck+(Tt*cm_opti+(1-Tt)*cm_pess)*(MIN(B491,100)+yKG*F491),Ck)</f>
        <v>84.74076827718066</v>
      </c>
      <c r="D492" s="25">
        <f>MAX(In+i*(MIN(B491,100)-MIN(B490,100)),0)</f>
        <v>2.435462450939532</v>
      </c>
      <c r="E492" s="25">
        <f>hk*MIN(B491,100)^e</f>
        <v>80.11360197310266</v>
      </c>
      <c r="F492" s="25">
        <f>E492-E491</f>
        <v>-9.444754750217768</v>
      </c>
      <c r="G492" s="24">
        <f ca="1">IF(RAND()&lt;1-(E491/Hmax)^p,1,0)</f>
        <v>1</v>
      </c>
    </row>
    <row r="493" spans="1:7" ht="12.75" customHeight="1">
      <c r="A493" s="24">
        <f>A492+1</f>
        <v>484</v>
      </c>
      <c r="B493" s="25">
        <f>Ct+It</f>
        <v>85.92780009617954</v>
      </c>
      <c r="C493" s="25">
        <f>MAX(Ck+(Tt*cm_opti+(1-Tt)*cm_pess)*(MIN(B492,100)+yKG*F492),Ck)</f>
        <v>82.0927857344809</v>
      </c>
      <c r="D493" s="25">
        <f>MAX(In+i*(MIN(B492,100)-MIN(B491,100)),0)</f>
        <v>3.83501436169864</v>
      </c>
      <c r="E493" s="25">
        <f>hk*MIN(B492,100)^e</f>
        <v>75.99695203962449</v>
      </c>
      <c r="F493" s="25">
        <f>E493-E492</f>
        <v>-4.116649933478172</v>
      </c>
      <c r="G493" s="24">
        <f ca="1">IF(RAND()&lt;1-(E492/Hmax)^p,1,0)</f>
        <v>1</v>
      </c>
    </row>
    <row r="494" spans="1:7" ht="12.75" customHeight="1">
      <c r="A494" s="24">
        <f>A493+1</f>
        <v>485</v>
      </c>
      <c r="B494" s="25">
        <f>Ct+It</f>
        <v>82.29469477427766</v>
      </c>
      <c r="C494" s="25">
        <f>MAX(Ck+(Tt*cm_opti+(1-Tt)*cm_pess)*(MIN(B493,100)+yKG*F493),Ck)</f>
        <v>77.91891009024799</v>
      </c>
      <c r="D494" s="25">
        <f>MAX(In+i*(MIN(B493,100)-MIN(B492,100)),0)</f>
        <v>4.375784684029668</v>
      </c>
      <c r="E494" s="25">
        <f>hk*MIN(B493,100)^e</f>
        <v>73.83586829368993</v>
      </c>
      <c r="F494" s="25">
        <f>E494-E493</f>
        <v>-2.1610837459345618</v>
      </c>
      <c r="G494" s="24">
        <f ca="1">IF(RAND()&lt;1-(E493/Hmax)^p,1,0)</f>
        <v>0</v>
      </c>
    </row>
    <row r="495" spans="1:7" ht="12.75" customHeight="1">
      <c r="A495" s="24">
        <f>A494+1</f>
        <v>486</v>
      </c>
      <c r="B495" s="25">
        <f>Ct+It</f>
        <v>82.67470760117396</v>
      </c>
      <c r="C495" s="25">
        <f>MAX(Ck+(Tt*cm_opti+(1-Tt)*cm_pess)*(MIN(B494,100)+yKG*F494),Ck)</f>
        <v>79.49126026212491</v>
      </c>
      <c r="D495" s="25">
        <f>MAX(In+i*(MIN(B494,100)-MIN(B493,100)),0)</f>
        <v>3.18344733904906</v>
      </c>
      <c r="E495" s="25">
        <f>hk*MIN(B494,100)^e</f>
        <v>67.72416787991523</v>
      </c>
      <c r="F495" s="25">
        <f>E495-E494</f>
        <v>-6.111700413774699</v>
      </c>
      <c r="G495" s="24">
        <f ca="1">IF(RAND()&lt;1-(E494/Hmax)^p,1,0)</f>
        <v>1</v>
      </c>
    </row>
    <row r="496" spans="1:7" ht="12.75" customHeight="1">
      <c r="A496" s="24">
        <f>A495+1</f>
        <v>487</v>
      </c>
      <c r="B496" s="25">
        <f>Ct+It</f>
        <v>84.16477153651888</v>
      </c>
      <c r="C496" s="25">
        <f>MAX(Ck+(Tt*cm_opti+(1-Tt)*cm_pess)*(MIN(B495,100)+yKG*F495),Ck)</f>
        <v>78.97476512307074</v>
      </c>
      <c r="D496" s="25">
        <f>MAX(In+i*(MIN(B495,100)-MIN(B494,100)),0)</f>
        <v>5.1900064134481525</v>
      </c>
      <c r="E496" s="25">
        <f>hk*MIN(B495,100)^e</f>
        <v>68.35107276939613</v>
      </c>
      <c r="F496" s="25">
        <f>E496-E495</f>
        <v>0.6269048894808975</v>
      </c>
      <c r="G496" s="24">
        <f ca="1">IF(RAND()&lt;1-(E495/Hmax)^p,1,0)</f>
        <v>1</v>
      </c>
    </row>
    <row r="497" spans="1:7" ht="12.75" customHeight="1">
      <c r="A497" s="24">
        <f>A496+1</f>
        <v>488</v>
      </c>
      <c r="B497" s="25">
        <f>Ct+It</f>
        <v>87.4183050627282</v>
      </c>
      <c r="C497" s="25">
        <f>MAX(Ck+(Tt*cm_opti+(1-Tt)*cm_pess)*(MIN(B496,100)+yKG*F496),Ck)</f>
        <v>81.67327309505573</v>
      </c>
      <c r="D497" s="25">
        <f>MAX(In+i*(MIN(B496,100)-MIN(B495,100)),0)</f>
        <v>5.74503196767246</v>
      </c>
      <c r="E497" s="25">
        <f>hk*MIN(B496,100)^e</f>
        <v>70.8370876779442</v>
      </c>
      <c r="F497" s="25">
        <f>E497-E496</f>
        <v>2.4860149085480714</v>
      </c>
      <c r="G497" s="24">
        <f ca="1">IF(RAND()&lt;1-(E496/Hmax)^p,1,0)</f>
        <v>1</v>
      </c>
    </row>
    <row r="498" spans="1:7" ht="12.75" customHeight="1">
      <c r="A498" s="24">
        <f>A497+1</f>
        <v>489</v>
      </c>
      <c r="B498" s="25">
        <f>Ct+It</f>
        <v>91.46060423449009</v>
      </c>
      <c r="C498" s="25">
        <f>MAX(Ck+(Tt*cm_opti+(1-Tt)*cm_pess)*(MIN(B497,100)+yKG*F497),Ck)</f>
        <v>84.83383747138544</v>
      </c>
      <c r="D498" s="25">
        <f>MAX(In+i*(MIN(B497,100)-MIN(B496,100)),0)</f>
        <v>6.626766763104655</v>
      </c>
      <c r="E498" s="25">
        <f>hk*MIN(B497,100)^e</f>
        <v>76.4196006004021</v>
      </c>
      <c r="F498" s="25">
        <f>E498-E497</f>
        <v>5.582512922457909</v>
      </c>
      <c r="G498" s="24">
        <f ca="1">IF(RAND()&lt;1-(E497/Hmax)^p,1,0)</f>
        <v>1</v>
      </c>
    </row>
    <row r="499" spans="1:7" s="31" customFormat="1" ht="12.75" customHeight="1">
      <c r="A499" s="31">
        <f>A498+1</f>
        <v>490</v>
      </c>
      <c r="B499" s="32">
        <f>Ct+It</f>
        <v>95.94894718121984</v>
      </c>
      <c r="C499" s="32">
        <f>MAX(Ck+(Tt*cm_opti+(1-Tt)*cm_pess)*(MIN(B498,100)+yKG*F498),Ck)</f>
        <v>88.92779759533889</v>
      </c>
      <c r="D499" s="32">
        <f>MAX(In+i*(MIN(B498,100)-MIN(B497,100)),0)</f>
        <v>7.0211495858809485</v>
      </c>
      <c r="E499" s="32">
        <f>hk*MIN(B498,100)^e</f>
        <v>83.65042126938027</v>
      </c>
      <c r="F499" s="32">
        <f>E499-E498</f>
        <v>7.230820668978168</v>
      </c>
      <c r="G499" s="31">
        <f ca="1">IF(RAND()&lt;1-(E498/Hmax)^p,1,0)</f>
        <v>1</v>
      </c>
    </row>
    <row r="500" spans="1:7" ht="12.75" customHeight="1">
      <c r="A500" s="24">
        <f>A499+1</f>
        <v>491</v>
      </c>
      <c r="B500" s="25">
        <f>Ct+It</f>
        <v>95.44949335213637</v>
      </c>
      <c r="C500" s="25">
        <f>MAX(Ck+(Tt*cm_opti+(1-Tt)*cm_pess)*(MIN(B499,100)+yKG*F499),Ck)</f>
        <v>88.2053218787715</v>
      </c>
      <c r="D500" s="25">
        <f>MAX(In+i*(MIN(B499,100)-MIN(B498,100)),0)</f>
        <v>7.244171473364872</v>
      </c>
      <c r="E500" s="25">
        <f>hk*MIN(B499,100)^e</f>
        <v>92.06200465184514</v>
      </c>
      <c r="F500" s="25">
        <f>E500-E499</f>
        <v>8.411583382464869</v>
      </c>
      <c r="G500" s="24">
        <f ca="1">IF(RAND()&lt;1-(E499/Hmax)^p,1,0)</f>
        <v>0</v>
      </c>
    </row>
    <row r="501" spans="1:7" ht="12.75" customHeight="1">
      <c r="A501" s="24">
        <f>A500+1</f>
        <v>492</v>
      </c>
      <c r="B501" s="25">
        <f>Ct+It</f>
        <v>92.79218444366035</v>
      </c>
      <c r="C501" s="25">
        <f>MAX(Ck+(Tt*cm_opti+(1-Tt)*cm_pess)*(MIN(B500,100)+yKG*F500),Ck)</f>
        <v>88.04191135820207</v>
      </c>
      <c r="D501" s="25">
        <f>MAX(In+i*(MIN(B500,100)-MIN(B499,100)),0)</f>
        <v>4.750273085458268</v>
      </c>
      <c r="E501" s="25">
        <f>hk*MIN(B500,100)^e</f>
        <v>91.10605781179525</v>
      </c>
      <c r="F501" s="25">
        <f>E501-E500</f>
        <v>-0.9559468400498901</v>
      </c>
      <c r="G501" s="24">
        <f ca="1">IF(RAND()&lt;1-(E500/Hmax)^p,1,0)</f>
        <v>0</v>
      </c>
    </row>
    <row r="502" spans="1:7" ht="12.75" customHeight="1">
      <c r="A502" s="24">
        <f>A501+1</f>
        <v>493</v>
      </c>
      <c r="B502" s="25">
        <f>Ct+It</f>
        <v>87.71390373268028</v>
      </c>
      <c r="C502" s="25">
        <f>MAX(Ck+(Tt*cm_opti+(1-Tt)*cm_pess)*(MIN(B501,100)+yKG*F501),Ck)</f>
        <v>84.0425581869183</v>
      </c>
      <c r="D502" s="25">
        <f>MAX(In+i*(MIN(B501,100)-MIN(B500,100)),0)</f>
        <v>3.6713455457619872</v>
      </c>
      <c r="E502" s="25">
        <f>hk*MIN(B501,100)^e</f>
        <v>86.10389493826283</v>
      </c>
      <c r="F502" s="25">
        <f>E502-E501</f>
        <v>-5.002162873532427</v>
      </c>
      <c r="G502" s="24">
        <f ca="1">IF(RAND()&lt;1-(E501/Hmax)^p,1,0)</f>
        <v>0</v>
      </c>
    </row>
    <row r="503" spans="1:7" ht="12.75" customHeight="1">
      <c r="A503" s="24">
        <f>A502+1</f>
        <v>494</v>
      </c>
      <c r="B503" s="25">
        <f>Ct+It</f>
        <v>81.63155005594771</v>
      </c>
      <c r="C503" s="25">
        <f>MAX(Ck+(Tt*cm_opti+(1-Tt)*cm_pess)*(MIN(B502,100)+yKG*F502),Ck)</f>
        <v>79.17069041143775</v>
      </c>
      <c r="D503" s="25">
        <f>MAX(In+i*(MIN(B502,100)-MIN(B501,100)),0)</f>
        <v>2.4608596445099664</v>
      </c>
      <c r="E503" s="25">
        <f>hk*MIN(B502,100)^e</f>
        <v>76.93728908025903</v>
      </c>
      <c r="F503" s="25">
        <f>E503-E502</f>
        <v>-9.166605858003791</v>
      </c>
      <c r="G503" s="24">
        <f ca="1">IF(RAND()&lt;1-(E502/Hmax)^p,1,0)</f>
        <v>0</v>
      </c>
    </row>
    <row r="504" spans="1:7" ht="12.75" customHeight="1">
      <c r="A504" s="24">
        <f>A503+1</f>
        <v>495</v>
      </c>
      <c r="B504" s="25">
        <f>Ct+It</f>
        <v>79.39773696436347</v>
      </c>
      <c r="C504" s="25">
        <f>MAX(Ck+(Tt*cm_opti+(1-Tt)*cm_pess)*(MIN(B503,100)+yKG*F503),Ck)</f>
        <v>77.43891380272976</v>
      </c>
      <c r="D504" s="25">
        <f>MAX(In+i*(MIN(B503,100)-MIN(B502,100)),0)</f>
        <v>1.9588231616337168</v>
      </c>
      <c r="E504" s="25">
        <f>hk*MIN(B503,100)^e</f>
        <v>66.63709964536697</v>
      </c>
      <c r="F504" s="25">
        <f>E504-E503</f>
        <v>-10.300189434892062</v>
      </c>
      <c r="G504" s="24">
        <f ca="1">IF(RAND()&lt;1-(E503/Hmax)^p,1,0)</f>
        <v>1</v>
      </c>
    </row>
    <row r="505" spans="1:7" ht="12.75" customHeight="1">
      <c r="A505" s="24">
        <f>A504+1</f>
        <v>496</v>
      </c>
      <c r="B505" s="25">
        <f>Ct+It</f>
        <v>79.18237961900228</v>
      </c>
      <c r="C505" s="25">
        <f>MAX(Ck+(Tt*cm_opti+(1-Tt)*cm_pess)*(MIN(B504,100)+yKG*F504),Ck)</f>
        <v>75.2992861647944</v>
      </c>
      <c r="D505" s="25">
        <f>MAX(In+i*(MIN(B504,100)-MIN(B503,100)),0)</f>
        <v>3.8830934542078808</v>
      </c>
      <c r="E505" s="25">
        <f>hk*MIN(B504,100)^e</f>
        <v>63.0400063506225</v>
      </c>
      <c r="F505" s="25">
        <f>E505-E504</f>
        <v>-3.597093294744475</v>
      </c>
      <c r="G505" s="24">
        <f ca="1">IF(RAND()&lt;1-(E504/Hmax)^p,1,0)</f>
        <v>1</v>
      </c>
    </row>
    <row r="506" spans="1:7" ht="12.75" customHeight="1">
      <c r="A506" s="24">
        <f>A505+1</f>
        <v>497</v>
      </c>
      <c r="B506" s="25">
        <f>Ct+It</f>
        <v>81.43296167833813</v>
      </c>
      <c r="C506" s="25">
        <f>MAX(Ck+(Tt*cm_opti+(1-Tt)*cm_pess)*(MIN(B505,100)+yKG*F505),Ck)</f>
        <v>76.54064035101874</v>
      </c>
      <c r="D506" s="25">
        <f>MAX(In+i*(MIN(B505,100)-MIN(B504,100)),0)</f>
        <v>4.892321327319401</v>
      </c>
      <c r="E506" s="25">
        <f>hk*MIN(B505,100)^e</f>
        <v>62.69849242127787</v>
      </c>
      <c r="F506" s="25">
        <f>E506-E505</f>
        <v>-0.34151392934462876</v>
      </c>
      <c r="G506" s="24">
        <f ca="1">IF(RAND()&lt;1-(E505/Hmax)^p,1,0)</f>
        <v>1</v>
      </c>
    </row>
    <row r="507" spans="1:7" ht="12.75" customHeight="1">
      <c r="A507" s="24">
        <f>A506+1</f>
        <v>498</v>
      </c>
      <c r="B507" s="25">
        <f>Ct+It</f>
        <v>85.27073674626962</v>
      </c>
      <c r="C507" s="25">
        <f>MAX(Ck+(Tt*cm_opti+(1-Tt)*cm_pess)*(MIN(B506,100)+yKG*F506),Ck)</f>
        <v>79.14544571660169</v>
      </c>
      <c r="D507" s="25">
        <f>MAX(In+i*(MIN(B506,100)-MIN(B505,100)),0)</f>
        <v>6.1252910296679275</v>
      </c>
      <c r="E507" s="25">
        <f>hk*MIN(B506,100)^e</f>
        <v>66.31327247705687</v>
      </c>
      <c r="F507" s="25">
        <f>E507-E506</f>
        <v>3.6147800557790006</v>
      </c>
      <c r="G507" s="24">
        <f ca="1">IF(RAND()&lt;1-(E506/Hmax)^p,1,0)</f>
        <v>1</v>
      </c>
    </row>
    <row r="508" spans="1:7" ht="12.75" customHeight="1">
      <c r="A508" s="24">
        <f>A507+1</f>
        <v>499</v>
      </c>
      <c r="B508" s="25">
        <f>Ct+It</f>
        <v>90.16715453014797</v>
      </c>
      <c r="C508" s="25">
        <f>MAX(Ck+(Tt*cm_opti+(1-Tt)*cm_pess)*(MIN(B507,100)+yKG*F507),Ck)</f>
        <v>83.24826699618222</v>
      </c>
      <c r="D508" s="25">
        <f>MAX(In+i*(MIN(B507,100)-MIN(B506,100)),0)</f>
        <v>6.918887533965744</v>
      </c>
      <c r="E508" s="25">
        <f>hk*MIN(B507,100)^e</f>
        <v>72.71098545251617</v>
      </c>
      <c r="F508" s="25">
        <f>E508-E507</f>
        <v>6.397712975459299</v>
      </c>
      <c r="G508" s="24">
        <f ca="1">IF(RAND()&lt;1-(E507/Hmax)^p,1,0)</f>
        <v>1</v>
      </c>
    </row>
    <row r="509" spans="1:7" s="31" customFormat="1" ht="12.75" customHeight="1">
      <c r="A509" s="31">
        <f>A508+1</f>
        <v>500</v>
      </c>
      <c r="B509" s="32">
        <f>Ct+It</f>
        <v>95.44980424985005</v>
      </c>
      <c r="C509" s="32">
        <f>MAX(Ck+(Tt*cm_opti+(1-Tt)*cm_pess)*(MIN(B508,100)+yKG*F508),Ck)</f>
        <v>88.00159535791087</v>
      </c>
      <c r="D509" s="32">
        <f>MAX(In+i*(MIN(B508,100)-MIN(B507,100)),0)</f>
        <v>7.448208891939174</v>
      </c>
      <c r="E509" s="32">
        <f>hk*MIN(B508,100)^e</f>
        <v>81.30115756063583</v>
      </c>
      <c r="F509" s="32">
        <f>E509-E508</f>
        <v>8.59017210811966</v>
      </c>
      <c r="G509" s="31">
        <f ca="1">IF(RAND()&lt;1-(E508/Hmax)^p,1,0)</f>
        <v>1</v>
      </c>
    </row>
    <row r="510" spans="1:7" ht="12.75" customHeight="1">
      <c r="A510" s="24">
        <f>A509+1</f>
        <v>501</v>
      </c>
      <c r="B510" s="25">
        <f>Ct+It</f>
        <v>95.71920268135501</v>
      </c>
      <c r="C510" s="25">
        <f>MAX(Ck+(Tt*cm_opti+(1-Tt)*cm_pess)*(MIN(B509,100)+yKG*F509),Ck)</f>
        <v>88.07787782150398</v>
      </c>
      <c r="D510" s="25">
        <f>MAX(In+i*(MIN(B509,100)-MIN(B508,100)),0)</f>
        <v>7.641324859851039</v>
      </c>
      <c r="E510" s="25">
        <f>hk*MIN(B509,100)^e</f>
        <v>91.10665131334692</v>
      </c>
      <c r="F510" s="25">
        <f>E510-E509</f>
        <v>9.805493752711087</v>
      </c>
      <c r="G510" s="24">
        <f ca="1">IF(RAND()&lt;1-(E509/Hmax)^p,1,0)</f>
        <v>0</v>
      </c>
    </row>
    <row r="511" spans="1:7" ht="12.75" customHeight="1">
      <c r="A511" s="24">
        <f>A510+1</f>
        <v>502</v>
      </c>
      <c r="B511" s="25">
        <f>Ct+It</f>
        <v>93.67116011137873</v>
      </c>
      <c r="C511" s="25">
        <f>MAX(Ck+(Tt*cm_opti+(1-Tt)*cm_pess)*(MIN(B510,100)+yKG*F510),Ck)</f>
        <v>88.53646089562623</v>
      </c>
      <c r="D511" s="25">
        <f>MAX(In+i*(MIN(B510,100)-MIN(B509,100)),0)</f>
        <v>5.134699215752484</v>
      </c>
      <c r="E511" s="25">
        <f>hk*MIN(B510,100)^e</f>
        <v>91.6216576195432</v>
      </c>
      <c r="F511" s="25">
        <f>E511-E510</f>
        <v>0.515006306196284</v>
      </c>
      <c r="G511" s="24">
        <f ca="1">IF(RAND()&lt;1-(E510/Hmax)^p,1,0)</f>
        <v>0</v>
      </c>
    </row>
    <row r="512" spans="1:7" ht="12.75" customHeight="1">
      <c r="A512" s="24">
        <f>A511+1</f>
        <v>503</v>
      </c>
      <c r="B512" s="25">
        <f>Ct+It</f>
        <v>93.70590364975047</v>
      </c>
      <c r="C512" s="25">
        <f>MAX(Ck+(Tt*cm_opti+(1-Tt)*cm_pess)*(MIN(B511,100)+yKG*F511),Ck)</f>
        <v>89.72992493473862</v>
      </c>
      <c r="D512" s="25">
        <f>MAX(In+i*(MIN(B511,100)-MIN(B510,100)),0)</f>
        <v>3.9759787150118555</v>
      </c>
      <c r="E512" s="25">
        <f>hk*MIN(B511,100)^e</f>
        <v>87.7428623661155</v>
      </c>
      <c r="F512" s="25">
        <f>E512-E511</f>
        <v>-3.878795253427697</v>
      </c>
      <c r="G512" s="24">
        <f ca="1">IF(RAND()&lt;1-(E511/Hmax)^p,1,0)</f>
        <v>1</v>
      </c>
    </row>
    <row r="513" spans="1:7" ht="12.75" customHeight="1">
      <c r="A513" s="24">
        <f>A512+1</f>
        <v>504</v>
      </c>
      <c r="B513" s="25">
        <f>Ct+It</f>
        <v>89.2063356383007</v>
      </c>
      <c r="C513" s="25">
        <f>MAX(Ck+(Tt*cm_opti+(1-Tt)*cm_pess)*(MIN(B512,100)+yKG*F512),Ck)</f>
        <v>84.18896386911483</v>
      </c>
      <c r="D513" s="25">
        <f>MAX(In+i*(MIN(B512,100)-MIN(B511,100)),0)</f>
        <v>5.017371769185871</v>
      </c>
      <c r="E513" s="25">
        <f>hk*MIN(B512,100)^e</f>
        <v>87.80796378816318</v>
      </c>
      <c r="F513" s="25">
        <f>E513-E512</f>
        <v>0.06510142204767533</v>
      </c>
      <c r="G513" s="24">
        <f ca="1">IF(RAND()&lt;1-(E512/Hmax)^p,1,0)</f>
        <v>0</v>
      </c>
    </row>
    <row r="514" spans="1:7" ht="12.75" customHeight="1">
      <c r="A514" s="24">
        <f>A513+1</f>
        <v>505</v>
      </c>
      <c r="B514" s="25">
        <f>Ct+It</f>
        <v>84.12830478932523</v>
      </c>
      <c r="C514" s="25">
        <f>MAX(Ck+(Tt*cm_opti+(1-Tt)*cm_pess)*(MIN(B513,100)+yKG*F513),Ck)</f>
        <v>81.3780887950501</v>
      </c>
      <c r="D514" s="25">
        <f>MAX(In+i*(MIN(B513,100)-MIN(B512,100)),0)</f>
        <v>2.7502159942751163</v>
      </c>
      <c r="E514" s="25">
        <f>hk*MIN(B513,100)^e</f>
        <v>79.57770318013158</v>
      </c>
      <c r="F514" s="25">
        <f>E514-E513</f>
        <v>-8.2302606080316</v>
      </c>
      <c r="G514" s="24">
        <f ca="1">IF(RAND()&lt;1-(E513/Hmax)^p,1,0)</f>
        <v>0</v>
      </c>
    </row>
    <row r="515" spans="1:7" ht="12.75" customHeight="1">
      <c r="A515" s="24">
        <f>A514+1</f>
        <v>506</v>
      </c>
      <c r="B515" s="25">
        <f>Ct+It</f>
        <v>78.11757628536614</v>
      </c>
      <c r="C515" s="25">
        <f>MAX(Ck+(Tt*cm_opti+(1-Tt)*cm_pess)*(MIN(B514,100)+yKG*F514),Ck)</f>
        <v>75.65659170985387</v>
      </c>
      <c r="D515" s="25">
        <f>MAX(In+i*(MIN(B514,100)-MIN(B513,100)),0)</f>
        <v>2.4609845755122635</v>
      </c>
      <c r="E515" s="25">
        <f>hk*MIN(B514,100)^e</f>
        <v>70.77571666725602</v>
      </c>
      <c r="F515" s="25">
        <f>E515-E514</f>
        <v>-8.801986512875558</v>
      </c>
      <c r="G515" s="24">
        <f ca="1">IF(RAND()&lt;1-(E514/Hmax)^p,1,0)</f>
        <v>0</v>
      </c>
    </row>
    <row r="516" spans="1:7" ht="12.75" customHeight="1">
      <c r="A516" s="24">
        <f>A515+1</f>
        <v>507</v>
      </c>
      <c r="B516" s="25">
        <f>Ct+It</f>
        <v>72.72829947373826</v>
      </c>
      <c r="C516" s="25">
        <f>MAX(Ck+(Tt*cm_opti+(1-Tt)*cm_pess)*(MIN(B515,100)+yKG*F515),Ck)</f>
        <v>70.7336637257178</v>
      </c>
      <c r="D516" s="25">
        <f>MAX(In+i*(MIN(B515,100)-MIN(B514,100)),0)</f>
        <v>1.9946357480204568</v>
      </c>
      <c r="E516" s="25">
        <f>hk*MIN(B515,100)^e</f>
        <v>61.023557246999985</v>
      </c>
      <c r="F516" s="25">
        <f>E516-E515</f>
        <v>-9.752159420256035</v>
      </c>
      <c r="G516" s="24">
        <f ca="1">IF(RAND()&lt;1-(E515/Hmax)^p,1,0)</f>
        <v>0</v>
      </c>
    </row>
    <row r="517" spans="1:7" ht="12.75" customHeight="1">
      <c r="A517" s="24">
        <f>A516+1</f>
        <v>508</v>
      </c>
      <c r="B517" s="25">
        <f>Ct+It</f>
        <v>72.05208227005917</v>
      </c>
      <c r="C517" s="25">
        <f>MAX(Ck+(Tt*cm_opti+(1-Tt)*cm_pess)*(MIN(B516,100)+yKG*F516),Ck)</f>
        <v>69.74672067587312</v>
      </c>
      <c r="D517" s="25">
        <f>MAX(In+i*(MIN(B516,100)-MIN(B515,100)),0)</f>
        <v>2.30536159418606</v>
      </c>
      <c r="E517" s="25">
        <f>hk*MIN(B516,100)^e</f>
        <v>52.89405544341758</v>
      </c>
      <c r="F517" s="25">
        <f>E517-E516</f>
        <v>-8.129501803582407</v>
      </c>
      <c r="G517" s="24">
        <f ca="1">IF(RAND()&lt;1-(E516/Hmax)^p,1,0)</f>
        <v>1</v>
      </c>
    </row>
    <row r="518" spans="1:7" ht="12.75" customHeight="1">
      <c r="A518" s="24">
        <f>A517+1</f>
        <v>509</v>
      </c>
      <c r="B518" s="25">
        <f>Ct+It</f>
        <v>70.67765685349133</v>
      </c>
      <c r="C518" s="25">
        <f>MAX(Ck+(Tt*cm_opti+(1-Tt)*cm_pess)*(MIN(B517,100)+yKG*F517),Ck)</f>
        <v>66.01576545533086</v>
      </c>
      <c r="D518" s="25">
        <f>MAX(In+i*(MIN(B517,100)-MIN(B516,100)),0)</f>
        <v>4.661891398160456</v>
      </c>
      <c r="E518" s="25">
        <f>hk*MIN(B517,100)^e</f>
        <v>51.91502559451376</v>
      </c>
      <c r="F518" s="25">
        <f>E518-E517</f>
        <v>-0.9790298489038207</v>
      </c>
      <c r="G518" s="24">
        <f ca="1">IF(RAND()&lt;1-(E517/Hmax)^p,1,0)</f>
        <v>0</v>
      </c>
    </row>
    <row r="519" spans="1:7" s="31" customFormat="1" ht="12.75" customHeight="1">
      <c r="A519" s="31">
        <f>A518+1</f>
        <v>510</v>
      </c>
      <c r="B519" s="32">
        <f>Ct+It</f>
        <v>74.18075177429165</v>
      </c>
      <c r="C519" s="32">
        <f>MAX(Ck+(Tt*cm_opti+(1-Tt)*cm_pess)*(MIN(B518,100)+yKG*F518),Ck)</f>
        <v>69.86796448257557</v>
      </c>
      <c r="D519" s="32">
        <f>MAX(In+i*(MIN(B518,100)-MIN(B517,100)),0)</f>
        <v>4.312787291716077</v>
      </c>
      <c r="E519" s="32">
        <f>hk*MIN(B518,100)^e</f>
        <v>49.953311782998696</v>
      </c>
      <c r="F519" s="32">
        <f>E519-E518</f>
        <v>-1.961713811515061</v>
      </c>
      <c r="G519" s="31">
        <f ca="1">IF(RAND()&lt;1-(E518/Hmax)^p,1,0)</f>
        <v>1</v>
      </c>
    </row>
    <row r="520" spans="1:7" ht="12.75" customHeight="1">
      <c r="A520" s="24">
        <f>A519+1</f>
        <v>511</v>
      </c>
      <c r="B520" s="25">
        <f>Ct+It</f>
        <v>79.38832228360111</v>
      </c>
      <c r="C520" s="25">
        <f>MAX(Ck+(Tt*cm_opti+(1-Tt)*cm_pess)*(MIN(B519,100)+yKG*F519),Ck)</f>
        <v>72.63677482320095</v>
      </c>
      <c r="D520" s="25">
        <f>MAX(In+i*(MIN(B519,100)-MIN(B518,100)),0)</f>
        <v>6.751547460400161</v>
      </c>
      <c r="E520" s="25">
        <f>hk*MIN(B519,100)^e</f>
        <v>55.027839337990734</v>
      </c>
      <c r="F520" s="25">
        <f>E520-E519</f>
        <v>5.074527554992038</v>
      </c>
      <c r="G520" s="24">
        <f ca="1">IF(RAND()&lt;1-(E519/Hmax)^p,1,0)</f>
        <v>1</v>
      </c>
    </row>
    <row r="521" spans="1:7" ht="12.75" customHeight="1">
      <c r="A521" s="24">
        <f>A520+1</f>
        <v>512</v>
      </c>
      <c r="B521" s="25">
        <f>Ct+It</f>
        <v>86.16219630115148</v>
      </c>
      <c r="C521" s="25">
        <f>MAX(Ck+(Tt*cm_opti+(1-Tt)*cm_pess)*(MIN(B520,100)+yKG*F520),Ck)</f>
        <v>78.55841104649674</v>
      </c>
      <c r="D521" s="25">
        <f>MAX(In+i*(MIN(B520,100)-MIN(B519,100)),0)</f>
        <v>7.603785254654731</v>
      </c>
      <c r="E521" s="25">
        <f>hk*MIN(B520,100)^e</f>
        <v>63.02505715004917</v>
      </c>
      <c r="F521" s="25">
        <f>E521-E520</f>
        <v>7.997217812058437</v>
      </c>
      <c r="G521" s="24">
        <f ca="1">IF(RAND()&lt;1-(E520/Hmax)^p,1,0)</f>
        <v>1</v>
      </c>
    </row>
    <row r="522" spans="1:7" ht="12.75" customHeight="1">
      <c r="A522" s="24">
        <f>A521+1</f>
        <v>513</v>
      </c>
      <c r="B522" s="25">
        <f>Ct+It</f>
        <v>88.91613761210806</v>
      </c>
      <c r="C522" s="25">
        <f>MAX(Ck+(Tt*cm_opti+(1-Tt)*cm_pess)*(MIN(B521,100)+yKG*F521),Ck)</f>
        <v>80.52920060333288</v>
      </c>
      <c r="D522" s="25">
        <f>MAX(In+i*(MIN(B521,100)-MIN(B520,100)),0)</f>
        <v>8.386937008775185</v>
      </c>
      <c r="E522" s="25">
        <f>hk*MIN(B521,100)^e</f>
        <v>74.23924071438162</v>
      </c>
      <c r="F522" s="25">
        <f>E522-E521</f>
        <v>11.214183564332451</v>
      </c>
      <c r="G522" s="24">
        <f ca="1">IF(RAND()&lt;1-(E521/Hmax)^p,1,0)</f>
        <v>0</v>
      </c>
    </row>
    <row r="523" spans="1:7" ht="12.75" customHeight="1">
      <c r="A523" s="24">
        <f>A522+1</f>
        <v>514</v>
      </c>
      <c r="B523" s="25">
        <f>Ct+It</f>
        <v>89.75271745803123</v>
      </c>
      <c r="C523" s="25">
        <f>MAX(Ck+(Tt*cm_opti+(1-Tt)*cm_pess)*(MIN(B522,100)+yKG*F522),Ck)</f>
        <v>83.37574680255294</v>
      </c>
      <c r="D523" s="25">
        <f>MAX(In+i*(MIN(B522,100)-MIN(B521,100)),0)</f>
        <v>6.376970655478289</v>
      </c>
      <c r="E523" s="25">
        <f>hk*MIN(B522,100)^e</f>
        <v>79.06079527855339</v>
      </c>
      <c r="F523" s="25">
        <f>E523-E522</f>
        <v>4.8215545641717625</v>
      </c>
      <c r="G523" s="24">
        <f ca="1">IF(RAND()&lt;1-(E522/Hmax)^p,1,0)</f>
        <v>0</v>
      </c>
    </row>
    <row r="524" spans="1:7" ht="12.75" customHeight="1">
      <c r="A524" s="24">
        <f>A523+1</f>
        <v>515</v>
      </c>
      <c r="B524" s="25">
        <f>Ct+It</f>
        <v>92.73268010717462</v>
      </c>
      <c r="C524" s="25">
        <f>MAX(Ck+(Tt*cm_opti+(1-Tt)*cm_pess)*(MIN(B523,100)+yKG*F523),Ck)</f>
        <v>87.31439018421304</v>
      </c>
      <c r="D524" s="25">
        <f>MAX(In+i*(MIN(B523,100)-MIN(B522,100)),0)</f>
        <v>5.418289922961584</v>
      </c>
      <c r="E524" s="25">
        <f>hk*MIN(B523,100)^e</f>
        <v>80.55550291101184</v>
      </c>
      <c r="F524" s="25">
        <f>E524-E523</f>
        <v>1.4947076324584572</v>
      </c>
      <c r="G524" s="24">
        <f ca="1">IF(RAND()&lt;1-(E523/Hmax)^p,1,0)</f>
        <v>1</v>
      </c>
    </row>
    <row r="525" spans="1:7" ht="12.75" customHeight="1">
      <c r="A525" s="24">
        <f>A524+1</f>
        <v>516</v>
      </c>
      <c r="B525" s="25">
        <f>Ct+It</f>
        <v>90.97506693680307</v>
      </c>
      <c r="C525" s="25">
        <f>MAX(Ck+(Tt*cm_opti+(1-Tt)*cm_pess)*(MIN(B524,100)+yKG*F524),Ck)</f>
        <v>84.48508561223139</v>
      </c>
      <c r="D525" s="25">
        <f>MAX(In+i*(MIN(B524,100)-MIN(B523,100)),0)</f>
        <v>6.489981324571694</v>
      </c>
      <c r="E525" s="25">
        <f>hk*MIN(B524,100)^e</f>
        <v>85.99349959859579</v>
      </c>
      <c r="F525" s="25">
        <f>E525-E524</f>
        <v>5.437996687583947</v>
      </c>
      <c r="G525" s="24">
        <f ca="1">IF(RAND()&lt;1-(E524/Hmax)^p,1,0)</f>
        <v>0</v>
      </c>
    </row>
    <row r="526" spans="1:7" ht="12.75" customHeight="1">
      <c r="A526" s="24">
        <f>A525+1</f>
        <v>517</v>
      </c>
      <c r="B526" s="25">
        <f>Ct+It</f>
        <v>92.60557460720844</v>
      </c>
      <c r="C526" s="25">
        <f>MAX(Ck+(Tt*cm_opti+(1-Tt)*cm_pess)*(MIN(B525,100)+yKG*F525),Ck)</f>
        <v>88.48438119239421</v>
      </c>
      <c r="D526" s="25">
        <f>MAX(In+i*(MIN(B525,100)-MIN(B524,100)),0)</f>
        <v>4.121193414814229</v>
      </c>
      <c r="E526" s="25">
        <f>hk*MIN(B525,100)^e</f>
        <v>82.76462804155801</v>
      </c>
      <c r="F526" s="25">
        <f>E526-E525</f>
        <v>-3.2288715570377775</v>
      </c>
      <c r="G526" s="24">
        <f ca="1">IF(RAND()&lt;1-(E525/Hmax)^p,1,0)</f>
        <v>1</v>
      </c>
    </row>
    <row r="527" spans="1:7" ht="12.75" customHeight="1">
      <c r="A527" s="24">
        <f>A526+1</f>
        <v>518</v>
      </c>
      <c r="B527" s="25">
        <f>Ct+It</f>
        <v>89.25393920956188</v>
      </c>
      <c r="C527" s="25">
        <f>MAX(Ck+(Tt*cm_opti+(1-Tt)*cm_pess)*(MIN(B526,100)+yKG*F526),Ck)</f>
        <v>83.4386853743592</v>
      </c>
      <c r="D527" s="25">
        <f>MAX(In+i*(MIN(B526,100)-MIN(B525,100)),0)</f>
        <v>5.815253835202682</v>
      </c>
      <c r="E527" s="25">
        <f>hk*MIN(B526,100)^e</f>
        <v>85.7579244833125</v>
      </c>
      <c r="F527" s="25">
        <f>E527-E526</f>
        <v>2.993296441754481</v>
      </c>
      <c r="G527" s="24">
        <f ca="1">IF(RAND()&lt;1-(E526/Hmax)^p,1,0)</f>
        <v>0</v>
      </c>
    </row>
    <row r="528" spans="1:7" ht="12.75" customHeight="1">
      <c r="A528" s="24">
        <f>A527+1</f>
        <v>519</v>
      </c>
      <c r="B528" s="25">
        <f>Ct+It</f>
        <v>85.32599295717712</v>
      </c>
      <c r="C528" s="25">
        <f>MAX(Ck+(Tt*cm_opti+(1-Tt)*cm_pess)*(MIN(B527,100)+yKG*F527),Ck)</f>
        <v>82.0018106560004</v>
      </c>
      <c r="D528" s="25">
        <f>MAX(In+i*(MIN(B527,100)-MIN(B526,100)),0)</f>
        <v>3.3241823011767195</v>
      </c>
      <c r="E528" s="25">
        <f>hk*MIN(B527,100)^e</f>
        <v>79.66265664424166</v>
      </c>
      <c r="F528" s="25">
        <f>E528-E527</f>
        <v>-6.095267839070829</v>
      </c>
      <c r="G528" s="24">
        <f ca="1">IF(RAND()&lt;1-(E527/Hmax)^p,1,0)</f>
        <v>0</v>
      </c>
    </row>
    <row r="529" spans="1:7" s="31" customFormat="1" ht="12.75" customHeight="1">
      <c r="A529" s="31">
        <f>A528+1</f>
        <v>520</v>
      </c>
      <c r="B529" s="32">
        <f>Ct+It</f>
        <v>80.07776767173516</v>
      </c>
      <c r="C529" s="32">
        <f>MAX(Ck+(Tt*cm_opti+(1-Tt)*cm_pess)*(MIN(B528,100)+yKG*F528),Ck)</f>
        <v>77.04174079792755</v>
      </c>
      <c r="D529" s="32">
        <f>MAX(In+i*(MIN(B528,100)-MIN(B527,100)),0)</f>
        <v>3.0360268738076215</v>
      </c>
      <c r="E529" s="32">
        <f>hk*MIN(B528,100)^e</f>
        <v>72.80525074128239</v>
      </c>
      <c r="F529" s="32">
        <f>E529-E528</f>
        <v>-6.857405902959272</v>
      </c>
      <c r="G529" s="31">
        <f ca="1">IF(RAND()&lt;1-(E528/Hmax)^p,1,0)</f>
        <v>0</v>
      </c>
    </row>
    <row r="530" spans="1:7" ht="12.75" customHeight="1">
      <c r="A530" s="24">
        <f>A529+1</f>
        <v>521</v>
      </c>
      <c r="B530" s="25">
        <f>Ct+It</f>
        <v>78.98479112387506</v>
      </c>
      <c r="C530" s="25">
        <f>MAX(Ck+(Tt*cm_opti+(1-Tt)*cm_pess)*(MIN(B529,100)+yKG*F529),Ck)</f>
        <v>76.60890376659604</v>
      </c>
      <c r="D530" s="25">
        <f>MAX(In+i*(MIN(B529,100)-MIN(B528,100)),0)</f>
        <v>2.3758873572790193</v>
      </c>
      <c r="E530" s="25">
        <f>hk*MIN(B529,100)^e</f>
        <v>64.12448875288393</v>
      </c>
      <c r="F530" s="25">
        <f>E530-E529</f>
        <v>-8.680761988398459</v>
      </c>
      <c r="G530" s="24">
        <f ca="1">IF(RAND()&lt;1-(E529/Hmax)^p,1,0)</f>
        <v>1</v>
      </c>
    </row>
    <row r="531" spans="1:7" ht="12.75" customHeight="1">
      <c r="A531" s="24">
        <f>A530+1</f>
        <v>522</v>
      </c>
      <c r="B531" s="25">
        <f>Ct+It</f>
        <v>79.74592225882907</v>
      </c>
      <c r="C531" s="25">
        <f>MAX(Ck+(Tt*cm_opti+(1-Tt)*cm_pess)*(MIN(B530,100)+yKG*F530),Ck)</f>
        <v>75.29241053275912</v>
      </c>
      <c r="D531" s="25">
        <f>MAX(In+i*(MIN(B530,100)-MIN(B529,100)),0)</f>
        <v>4.453511726069948</v>
      </c>
      <c r="E531" s="25">
        <f>hk*MIN(B530,100)^e</f>
        <v>62.385972288821726</v>
      </c>
      <c r="F531" s="25">
        <f>E531-E530</f>
        <v>-1.738516464062208</v>
      </c>
      <c r="G531" s="24">
        <f ca="1">IF(RAND()&lt;1-(E530/Hmax)^p,1,0)</f>
        <v>1</v>
      </c>
    </row>
    <row r="532" spans="1:7" ht="12.75" customHeight="1">
      <c r="A532" s="24">
        <f>A531+1</f>
        <v>523</v>
      </c>
      <c r="B532" s="25">
        <f>Ct+It</f>
        <v>82.7951647388685</v>
      </c>
      <c r="C532" s="25">
        <f>MAX(Ck+(Tt*cm_opti+(1-Tt)*cm_pess)*(MIN(B531,100)+yKG*F531),Ck)</f>
        <v>77.41459917139149</v>
      </c>
      <c r="D532" s="25">
        <f>MAX(In+i*(MIN(B531,100)-MIN(B530,100)),0)</f>
        <v>5.3805655674770065</v>
      </c>
      <c r="E532" s="25">
        <f>hk*MIN(B531,100)^e</f>
        <v>63.5941211691121</v>
      </c>
      <c r="F532" s="25">
        <f>E532-E531</f>
        <v>1.2081488802903735</v>
      </c>
      <c r="G532" s="24">
        <f ca="1">IF(RAND()&lt;1-(E531/Hmax)^p,1,0)</f>
        <v>1</v>
      </c>
    </row>
    <row r="533" spans="1:7" ht="12.75" customHeight="1">
      <c r="A533" s="24">
        <f>A532+1</f>
        <v>524</v>
      </c>
      <c r="B533" s="25">
        <f>Ct+It</f>
        <v>87.15724290511963</v>
      </c>
      <c r="C533" s="25">
        <f>MAX(Ck+(Tt*cm_opti+(1-Tt)*cm_pess)*(MIN(B532,100)+yKG*F532),Ck)</f>
        <v>80.63262166509992</v>
      </c>
      <c r="D533" s="25">
        <f>MAX(In+i*(MIN(B532,100)-MIN(B531,100)),0)</f>
        <v>6.524621240019712</v>
      </c>
      <c r="E533" s="25">
        <f>hk*MIN(B532,100)^e</f>
        <v>68.55039304136372</v>
      </c>
      <c r="F533" s="25">
        <f>E533-E532</f>
        <v>4.9562718722516195</v>
      </c>
      <c r="G533" s="24">
        <f ca="1">IF(RAND()&lt;1-(E532/Hmax)^p,1,0)</f>
        <v>1</v>
      </c>
    </row>
    <row r="534" spans="1:7" ht="12.75" customHeight="1">
      <c r="A534" s="24">
        <f>A533+1</f>
        <v>525</v>
      </c>
      <c r="B534" s="25">
        <f>Ct+It</f>
        <v>87.89808778167159</v>
      </c>
      <c r="C534" s="25">
        <f>MAX(Ck+(Tt*cm_opti+(1-Tt)*cm_pess)*(MIN(B533,100)+yKG*F533),Ck)</f>
        <v>80.71704869854602</v>
      </c>
      <c r="D534" s="25">
        <f>MAX(In+i*(MIN(B533,100)-MIN(B532,100)),0)</f>
        <v>7.181039083125569</v>
      </c>
      <c r="E534" s="25">
        <f>hk*MIN(B533,100)^e</f>
        <v>75.96384990822027</v>
      </c>
      <c r="F534" s="25">
        <f>E534-E533</f>
        <v>7.413456866856549</v>
      </c>
      <c r="G534" s="24">
        <f ca="1">IF(RAND()&lt;1-(E533/Hmax)^p,1,0)</f>
        <v>0</v>
      </c>
    </row>
    <row r="535" spans="1:7" ht="12.75" customHeight="1">
      <c r="A535" s="24">
        <f>A534+1</f>
        <v>526</v>
      </c>
      <c r="B535" s="25">
        <f>Ct+It</f>
        <v>91.65915663690384</v>
      </c>
      <c r="C535" s="25">
        <f>MAX(Ck+(Tt*cm_opti+(1-Tt)*cm_pess)*(MIN(B534,100)+yKG*F534),Ck)</f>
        <v>86.28873419862786</v>
      </c>
      <c r="D535" s="25">
        <f>MAX(In+i*(MIN(B534,100)-MIN(B533,100)),0)</f>
        <v>5.37042243827598</v>
      </c>
      <c r="E535" s="25">
        <f>hk*MIN(B534,100)^e</f>
        <v>77.26073835674445</v>
      </c>
      <c r="F535" s="25">
        <f>E535-E534</f>
        <v>1.2968884485241858</v>
      </c>
      <c r="G535" s="24">
        <f ca="1">IF(RAND()&lt;1-(E534/Hmax)^p,1,0)</f>
        <v>1</v>
      </c>
    </row>
    <row r="536" spans="1:7" ht="12.75" customHeight="1">
      <c r="A536" s="24">
        <f>A535+1</f>
        <v>527</v>
      </c>
      <c r="B536" s="25">
        <f>Ct+It</f>
        <v>95.06640636429579</v>
      </c>
      <c r="C536" s="25">
        <f>MAX(Ck+(Tt*cm_opti+(1-Tt)*cm_pess)*(MIN(B535,100)+yKG*F535),Ck)</f>
        <v>88.18587193667966</v>
      </c>
      <c r="D536" s="25">
        <f>MAX(In+i*(MIN(B535,100)-MIN(B534,100)),0)</f>
        <v>6.880534427616126</v>
      </c>
      <c r="E536" s="25">
        <f>hk*MIN(B535,100)^e</f>
        <v>84.01400995388474</v>
      </c>
      <c r="F536" s="25">
        <f>E536-E535</f>
        <v>6.753271597140284</v>
      </c>
      <c r="G536" s="24">
        <f ca="1">IF(RAND()&lt;1-(E535/Hmax)^p,1,0)</f>
        <v>1</v>
      </c>
    </row>
    <row r="537" spans="1:7" ht="12.75" customHeight="1">
      <c r="A537" s="24">
        <f>A536+1</f>
        <v>528</v>
      </c>
      <c r="B537" s="25">
        <f>Ct+It</f>
        <v>94.10740427456065</v>
      </c>
      <c r="C537" s="25">
        <f>MAX(Ck+(Tt*cm_opti+(1-Tt)*cm_pess)*(MIN(B536,100)+yKG*F536),Ck)</f>
        <v>87.40377941086469</v>
      </c>
      <c r="D537" s="25">
        <f>MAX(In+i*(MIN(B536,100)-MIN(B535,100)),0)</f>
        <v>6.703624863695971</v>
      </c>
      <c r="E537" s="25">
        <f>hk*MIN(B536,100)^e</f>
        <v>90.37621619021418</v>
      </c>
      <c r="F537" s="25">
        <f>E537-E536</f>
        <v>6.362206236329442</v>
      </c>
      <c r="G537" s="24">
        <f ca="1">IF(RAND()&lt;1-(E536/Hmax)^p,1,0)</f>
        <v>0</v>
      </c>
    </row>
    <row r="538" spans="1:7" ht="12.75" customHeight="1">
      <c r="A538" s="24">
        <f>A537+1</f>
        <v>529</v>
      </c>
      <c r="B538" s="25">
        <f>Ct+It</f>
        <v>91.07886362204684</v>
      </c>
      <c r="C538" s="25">
        <f>MAX(Ck+(Tt*cm_opti+(1-Tt)*cm_pess)*(MIN(B537,100)+yKG*F537),Ck)</f>
        <v>86.55836466691441</v>
      </c>
      <c r="D538" s="25">
        <f>MAX(In+i*(MIN(B537,100)-MIN(B536,100)),0)</f>
        <v>4.520498955132432</v>
      </c>
      <c r="E538" s="25">
        <f>hk*MIN(B537,100)^e</f>
        <v>88.56203539295596</v>
      </c>
      <c r="F538" s="25">
        <f>E538-E537</f>
        <v>-1.8141807972582171</v>
      </c>
      <c r="G538" s="24">
        <f ca="1">IF(RAND()&lt;1-(E537/Hmax)^p,1,0)</f>
        <v>0</v>
      </c>
    </row>
    <row r="539" spans="1:7" s="31" customFormat="1" ht="12.75" customHeight="1">
      <c r="A539" s="31">
        <f>A538+1</f>
        <v>530</v>
      </c>
      <c r="B539" s="32">
        <f>Ct+It</f>
        <v>85.98598441192892</v>
      </c>
      <c r="C539" s="32">
        <f>MAX(Ck+(Tt*cm_opti+(1-Tt)*cm_pess)*(MIN(B538,100)+yKG*F538),Ck)</f>
        <v>82.50025473818583</v>
      </c>
      <c r="D539" s="32">
        <f>MAX(In+i*(MIN(B538,100)-MIN(B537,100)),0)</f>
        <v>3.4857296737430943</v>
      </c>
      <c r="E539" s="32">
        <f>hk*MIN(B538,100)^e</f>
        <v>82.95359398683408</v>
      </c>
      <c r="F539" s="32">
        <f>E539-E538</f>
        <v>-5.608441406121884</v>
      </c>
      <c r="G539" s="31">
        <f ca="1">IF(RAND()&lt;1-(E538/Hmax)^p,1,0)</f>
        <v>0</v>
      </c>
    </row>
    <row r="540" spans="1:7" ht="12.75" customHeight="1">
      <c r="A540" s="24">
        <f>A539+1</f>
        <v>531</v>
      </c>
      <c r="B540" s="25">
        <f>Ct+It</f>
        <v>80.12065964325981</v>
      </c>
      <c r="C540" s="25">
        <f>MAX(Ck+(Tt*cm_opti+(1-Tt)*cm_pess)*(MIN(B539,100)+yKG*F539),Ck)</f>
        <v>77.66709924831876</v>
      </c>
      <c r="D540" s="25">
        <f>MAX(In+i*(MIN(B539,100)-MIN(B538,100)),0)</f>
        <v>2.453560394941043</v>
      </c>
      <c r="E540" s="25">
        <f>hk*MIN(B539,100)^e</f>
        <v>73.93589515288484</v>
      </c>
      <c r="F540" s="25">
        <f>E540-E539</f>
        <v>-9.01769883394924</v>
      </c>
      <c r="G540" s="24">
        <f ca="1">IF(RAND()&lt;1-(E539/Hmax)^p,1,0)</f>
        <v>0</v>
      </c>
    </row>
    <row r="541" spans="1:7" ht="12.75" customHeight="1">
      <c r="A541" s="24">
        <f>A540+1</f>
        <v>532</v>
      </c>
      <c r="B541" s="25">
        <f>Ct+It</f>
        <v>74.36032556348346</v>
      </c>
      <c r="C541" s="25">
        <f>MAX(Ck+(Tt*cm_opti+(1-Tt)*cm_pess)*(MIN(B540,100)+yKG*F540),Ck)</f>
        <v>72.292987947818</v>
      </c>
      <c r="D541" s="25">
        <f>MAX(In+i*(MIN(B540,100)-MIN(B539,100)),0)</f>
        <v>2.067337615665444</v>
      </c>
      <c r="E541" s="25">
        <f>hk*MIN(B540,100)^e</f>
        <v>64.19320101671082</v>
      </c>
      <c r="F541" s="25">
        <f>E541-E540</f>
        <v>-9.742694136174023</v>
      </c>
      <c r="G541" s="24">
        <f ca="1">IF(RAND()&lt;1-(E540/Hmax)^p,1,0)</f>
        <v>0</v>
      </c>
    </row>
    <row r="542" spans="1:7" ht="12.75" customHeight="1">
      <c r="A542" s="24">
        <f>A541+1</f>
        <v>533</v>
      </c>
      <c r="B542" s="25">
        <f>Ct+It</f>
        <v>69.65955458366379</v>
      </c>
      <c r="C542" s="25">
        <f>MAX(Ck+(Tt*cm_opti+(1-Tt)*cm_pess)*(MIN(B541,100)+yKG*F541),Ck)</f>
        <v>67.53972162355197</v>
      </c>
      <c r="D542" s="25">
        <f>MAX(In+i*(MIN(B541,100)-MIN(B540,100)),0)</f>
        <v>2.1198329601118218</v>
      </c>
      <c r="E542" s="25">
        <f>hk*MIN(B541,100)^e</f>
        <v>55.29458017907251</v>
      </c>
      <c r="F542" s="25">
        <f>E542-E541</f>
        <v>-8.898620837638305</v>
      </c>
      <c r="G542" s="24">
        <f ca="1">IF(RAND()&lt;1-(E541/Hmax)^p,1,0)</f>
        <v>0</v>
      </c>
    </row>
    <row r="543" spans="1:7" ht="12.75" customHeight="1">
      <c r="A543" s="24">
        <f>A542+1</f>
        <v>534</v>
      </c>
      <c r="B543" s="25">
        <f>Ct+It</f>
        <v>69.96927897820626</v>
      </c>
      <c r="C543" s="25">
        <f>MAX(Ck+(Tt*cm_opti+(1-Tt)*cm_pess)*(MIN(B542,100)+yKG*F542),Ck)</f>
        <v>67.31966446811609</v>
      </c>
      <c r="D543" s="25">
        <f>MAX(In+i*(MIN(B542,100)-MIN(B541,100)),0)</f>
        <v>2.649614510090167</v>
      </c>
      <c r="E543" s="25">
        <f>hk*MIN(B542,100)^e</f>
        <v>48.52453544794435</v>
      </c>
      <c r="F543" s="25">
        <f>E543-E542</f>
        <v>-6.770044731128159</v>
      </c>
      <c r="G543" s="24">
        <f ca="1">IF(RAND()&lt;1-(E542/Hmax)^p,1,0)</f>
        <v>1</v>
      </c>
    </row>
    <row r="544" spans="1:7" ht="12.75" customHeight="1">
      <c r="A544" s="24">
        <f>A543+1</f>
        <v>535</v>
      </c>
      <c r="B544" s="25">
        <f>Ct+It</f>
        <v>73.1901148233818</v>
      </c>
      <c r="C544" s="25">
        <f>MAX(Ck+(Tt*cm_opti+(1-Tt)*cm_pess)*(MIN(B543,100)+yKG*F543),Ck)</f>
        <v>68.03525262611058</v>
      </c>
      <c r="D544" s="25">
        <f>MAX(In+i*(MIN(B543,100)-MIN(B542,100)),0)</f>
        <v>5.154862197271235</v>
      </c>
      <c r="E544" s="25">
        <f>hk*MIN(B543,100)^e</f>
        <v>48.957000007300564</v>
      </c>
      <c r="F544" s="25">
        <f>E544-E543</f>
        <v>0.4324645593562124</v>
      </c>
      <c r="G544" s="24">
        <f ca="1">IF(RAND()&lt;1-(E543/Hmax)^p,1,0)</f>
        <v>1</v>
      </c>
    </row>
    <row r="545" spans="1:7" ht="12.75" customHeight="1">
      <c r="A545" s="24">
        <f>A544+1</f>
        <v>536</v>
      </c>
      <c r="B545" s="25">
        <f>Ct+It</f>
        <v>78.9139142413255</v>
      </c>
      <c r="C545" s="25">
        <f>MAX(Ck+(Tt*cm_opti+(1-Tt)*cm_pess)*(MIN(B544,100)+yKG*F544),Ck)</f>
        <v>72.30349631873773</v>
      </c>
      <c r="D545" s="25">
        <f>MAX(In+i*(MIN(B544,100)-MIN(B543,100)),0)</f>
        <v>6.6104179225877715</v>
      </c>
      <c r="E545" s="25">
        <f>hk*MIN(B544,100)^e</f>
        <v>53.56792907859813</v>
      </c>
      <c r="F545" s="25">
        <f>E545-E544</f>
        <v>4.610929071297562</v>
      </c>
      <c r="G545" s="24">
        <f ca="1">IF(RAND()&lt;1-(E544/Hmax)^p,1,0)</f>
        <v>1</v>
      </c>
    </row>
    <row r="546" spans="1:7" ht="12.75" customHeight="1">
      <c r="A546" s="24">
        <f>A545+1</f>
        <v>537</v>
      </c>
      <c r="B546" s="25">
        <f>Ct+It</f>
        <v>85.91854924174925</v>
      </c>
      <c r="C546" s="25">
        <f>MAX(Ck+(Tt*cm_opti+(1-Tt)*cm_pess)*(MIN(B545,100)+yKG*F545),Ck)</f>
        <v>78.0566495327774</v>
      </c>
      <c r="D546" s="25">
        <f>MAX(In+i*(MIN(B545,100)-MIN(B544,100)),0)</f>
        <v>7.861899708971848</v>
      </c>
      <c r="E546" s="25">
        <f>hk*MIN(B545,100)^e</f>
        <v>62.27405860887276</v>
      </c>
      <c r="F546" s="25">
        <f>E546-E545</f>
        <v>8.70612953027463</v>
      </c>
      <c r="G546" s="24">
        <f ca="1">IF(RAND()&lt;1-(E545/Hmax)^p,1,0)</f>
        <v>1</v>
      </c>
    </row>
    <row r="547" spans="1:7" ht="12.75" customHeight="1">
      <c r="A547" s="24">
        <f>A546+1</f>
        <v>538</v>
      </c>
      <c r="B547" s="25">
        <f>Ct+It</f>
        <v>88.97838279966619</v>
      </c>
      <c r="C547" s="25">
        <f>MAX(Ck+(Tt*cm_opti+(1-Tt)*cm_pess)*(MIN(B546,100)+yKG*F546),Ck)</f>
        <v>80.47606529945432</v>
      </c>
      <c r="D547" s="25">
        <f>MAX(In+i*(MIN(B546,100)-MIN(B545,100)),0)</f>
        <v>8.502317500211873</v>
      </c>
      <c r="E547" s="25">
        <f>hk*MIN(B546,100)^e</f>
        <v>73.8199710380689</v>
      </c>
      <c r="F547" s="25">
        <f>E547-E546</f>
        <v>11.545912429196143</v>
      </c>
      <c r="G547" s="24">
        <f ca="1">IF(RAND()&lt;1-(E546/Hmax)^p,1,0)</f>
        <v>0</v>
      </c>
    </row>
    <row r="548" spans="1:7" ht="12.75" customHeight="1">
      <c r="A548" s="24">
        <f>A547+1</f>
        <v>539</v>
      </c>
      <c r="B548" s="25">
        <f>Ct+It</f>
        <v>94.6150485498789</v>
      </c>
      <c r="C548" s="25">
        <f>MAX(Ck+(Tt*cm_opti+(1-Tt)*cm_pess)*(MIN(B547,100)+yKG*F547),Ck)</f>
        <v>88.08513177092044</v>
      </c>
      <c r="D548" s="25">
        <f>MAX(In+i*(MIN(B547,100)-MIN(B546,100)),0)</f>
        <v>6.529916778958473</v>
      </c>
      <c r="E548" s="25">
        <f>hk*MIN(B547,100)^e</f>
        <v>79.17152605643933</v>
      </c>
      <c r="F548" s="25">
        <f>E548-E547</f>
        <v>5.3515550183704335</v>
      </c>
      <c r="G548" s="24">
        <f ca="1">IF(RAND()&lt;1-(E547/Hmax)^p,1,0)</f>
        <v>1</v>
      </c>
    </row>
    <row r="549" spans="1:7" s="31" customFormat="1" ht="12.75" customHeight="1">
      <c r="A549" s="31">
        <f>A548+1</f>
        <v>540</v>
      </c>
      <c r="B549" s="32">
        <f>Ct+It</f>
        <v>94.58068271868356</v>
      </c>
      <c r="C549" s="32">
        <f>MAX(Ck+(Tt*cm_opti+(1-Tt)*cm_pess)*(MIN(B548,100)+yKG*F548),Ck)</f>
        <v>86.76234984357721</v>
      </c>
      <c r="D549" s="32">
        <f>MAX(In+i*(MIN(B548,100)-MIN(B547,100)),0)</f>
        <v>7.818332875106357</v>
      </c>
      <c r="E549" s="32">
        <f>hk*MIN(B548,100)^e</f>
        <v>89.52007412095944</v>
      </c>
      <c r="F549" s="32">
        <f>E549-E548</f>
        <v>10.348548064520102</v>
      </c>
      <c r="G549" s="31">
        <f ca="1">IF(RAND()&lt;1-(E548/Hmax)^p,1,0)</f>
        <v>0</v>
      </c>
    </row>
    <row r="550" spans="1:7" ht="12.75" customHeight="1">
      <c r="A550" s="24">
        <f>A549+1</f>
        <v>541</v>
      </c>
      <c r="B550" s="25">
        <f>Ct+It</f>
        <v>92.71707287225321</v>
      </c>
      <c r="C550" s="25">
        <f>MAX(Ck+(Tt*cm_opti+(1-Tt)*cm_pess)*(MIN(B549,100)+yKG*F549),Ck)</f>
        <v>87.73425578785088</v>
      </c>
      <c r="D550" s="25">
        <f>MAX(In+i*(MIN(B549,100)-MIN(B548,100)),0)</f>
        <v>4.982817084402328</v>
      </c>
      <c r="E550" s="25">
        <f>hk*MIN(B549,100)^e</f>
        <v>89.45505543532286</v>
      </c>
      <c r="F550" s="25">
        <f>E550-E549</f>
        <v>-0.06501868563657354</v>
      </c>
      <c r="G550" s="24">
        <f ca="1">IF(RAND()&lt;1-(E549/Hmax)^p,1,0)</f>
        <v>0</v>
      </c>
    </row>
    <row r="551" spans="1:7" ht="12.75" customHeight="1">
      <c r="A551" s="24">
        <f>A550+1</f>
        <v>542</v>
      </c>
      <c r="B551" s="25">
        <f>Ct+It</f>
        <v>92.86389054750228</v>
      </c>
      <c r="C551" s="25">
        <f>MAX(Ck+(Tt*cm_opti+(1-Tt)*cm_pess)*(MIN(B550,100)+yKG*F550),Ck)</f>
        <v>88.79569547071746</v>
      </c>
      <c r="D551" s="25">
        <f>MAX(In+i*(MIN(B550,100)-MIN(B549,100)),0)</f>
        <v>4.068195076784825</v>
      </c>
      <c r="E551" s="25">
        <f>hk*MIN(B550,100)^e</f>
        <v>85.96455601998713</v>
      </c>
      <c r="F551" s="25">
        <f>E551-E550</f>
        <v>-3.4904994153357336</v>
      </c>
      <c r="G551" s="24">
        <f ca="1">IF(RAND()&lt;1-(E550/Hmax)^p,1,0)</f>
        <v>1</v>
      </c>
    </row>
    <row r="552" spans="1:7" ht="12.75" customHeight="1">
      <c r="A552" s="24">
        <f>A551+1</f>
        <v>543</v>
      </c>
      <c r="B552" s="25">
        <f>Ct+It</f>
        <v>88.66642139255922</v>
      </c>
      <c r="C552" s="25">
        <f>MAX(Ck+(Tt*cm_opti+(1-Tt)*cm_pess)*(MIN(B551,100)+yKG*F551),Ck)</f>
        <v>83.59301255493467</v>
      </c>
      <c r="D552" s="25">
        <f>MAX(In+i*(MIN(B551,100)-MIN(B550,100)),0)</f>
        <v>5.073408837624534</v>
      </c>
      <c r="E552" s="25">
        <f>hk*MIN(B551,100)^e</f>
        <v>86.23702167618484</v>
      </c>
      <c r="F552" s="25">
        <f>E552-E551</f>
        <v>0.2724656561977099</v>
      </c>
      <c r="G552" s="24">
        <f ca="1">IF(RAND()&lt;1-(E551/Hmax)^p,1,0)</f>
        <v>0</v>
      </c>
    </row>
    <row r="553" spans="1:7" ht="12.75" customHeight="1">
      <c r="A553" s="24">
        <f>A552+1</f>
        <v>544</v>
      </c>
      <c r="B553" s="25">
        <f>Ct+It</f>
        <v>83.88889566781539</v>
      </c>
      <c r="C553" s="25">
        <f>MAX(Ck+(Tt*cm_opti+(1-Tt)*cm_pess)*(MIN(B552,100)+yKG*F552),Ck)</f>
        <v>80.98763024528692</v>
      </c>
      <c r="D553" s="25">
        <f>MAX(In+i*(MIN(B552,100)-MIN(B551,100)),0)</f>
        <v>2.9012654225284678</v>
      </c>
      <c r="E553" s="25">
        <f>hk*MIN(B552,100)^e</f>
        <v>78.61734282562882</v>
      </c>
      <c r="F553" s="25">
        <f>E553-E552</f>
        <v>-7.619678850556014</v>
      </c>
      <c r="G553" s="24">
        <f ca="1">IF(RAND()&lt;1-(E552/Hmax)^p,1,0)</f>
        <v>0</v>
      </c>
    </row>
    <row r="554" spans="1:7" ht="12.75" customHeight="1">
      <c r="A554" s="24">
        <f>A553+1</f>
        <v>545</v>
      </c>
      <c r="B554" s="25">
        <f>Ct+It</f>
        <v>82.29761669952802</v>
      </c>
      <c r="C554" s="25">
        <f>MAX(Ck+(Tt*cm_opti+(1-Tt)*cm_pess)*(MIN(B553,100)+yKG*F553),Ck)</f>
        <v>79.68637956189993</v>
      </c>
      <c r="D554" s="25">
        <f>MAX(In+i*(MIN(B553,100)-MIN(B552,100)),0)</f>
        <v>2.6112371376280876</v>
      </c>
      <c r="E554" s="25">
        <f>hk*MIN(B553,100)^e</f>
        <v>70.37346816365617</v>
      </c>
      <c r="F554" s="25">
        <f>E554-E553</f>
        <v>-8.243874661972654</v>
      </c>
      <c r="G554" s="24">
        <f ca="1">IF(RAND()&lt;1-(E553/Hmax)^p,1,0)</f>
        <v>1</v>
      </c>
    </row>
    <row r="555" spans="1:7" ht="12.75" customHeight="1">
      <c r="A555" s="24">
        <f>A554+1</f>
        <v>546</v>
      </c>
      <c r="B555" s="25">
        <f>Ct+It</f>
        <v>82.40551134478594</v>
      </c>
      <c r="C555" s="25">
        <f>MAX(Ck+(Tt*cm_opti+(1-Tt)*cm_pess)*(MIN(B554,100)+yKG*F554),Ck)</f>
        <v>78.20115082892963</v>
      </c>
      <c r="D555" s="25">
        <f>MAX(In+i*(MIN(B554,100)-MIN(B553,100)),0)</f>
        <v>4.204360515856315</v>
      </c>
      <c r="E555" s="25">
        <f>hk*MIN(B554,100)^e</f>
        <v>67.72897714422433</v>
      </c>
      <c r="F555" s="25">
        <f>E555-E554</f>
        <v>-2.6444910194318396</v>
      </c>
      <c r="G555" s="24">
        <f ca="1">IF(RAND()&lt;1-(E554/Hmax)^p,1,0)</f>
        <v>1</v>
      </c>
    </row>
    <row r="556" spans="1:7" ht="12.75" customHeight="1">
      <c r="A556" s="24">
        <f>A555+1</f>
        <v>547</v>
      </c>
      <c r="B556" s="25">
        <f>Ct+It</f>
        <v>80.44945819457135</v>
      </c>
      <c r="C556" s="25">
        <f>MAX(Ck+(Tt*cm_opti+(1-Tt)*cm_pess)*(MIN(B555,100)+yKG*F555),Ck)</f>
        <v>75.39551087194239</v>
      </c>
      <c r="D556" s="25">
        <f>MAX(In+i*(MIN(B555,100)-MIN(B554,100)),0)</f>
        <v>5.053947322628957</v>
      </c>
      <c r="E556" s="25">
        <f>hk*MIN(B555,100)^e</f>
        <v>67.90668299995644</v>
      </c>
      <c r="F556" s="25">
        <f>E556-E555</f>
        <v>0.17770585573211406</v>
      </c>
      <c r="G556" s="24">
        <f ca="1">IF(RAND()&lt;1-(E555/Hmax)^p,1,0)</f>
        <v>0</v>
      </c>
    </row>
    <row r="557" spans="1:7" ht="12.75" customHeight="1">
      <c r="A557" s="24">
        <f>A556+1</f>
        <v>548</v>
      </c>
      <c r="B557" s="25">
        <f>Ct+It</f>
        <v>82.44177538462144</v>
      </c>
      <c r="C557" s="25">
        <f>MAX(Ck+(Tt*cm_opti+(1-Tt)*cm_pess)*(MIN(B556,100)+yKG*F556),Ck)</f>
        <v>78.41980195972873</v>
      </c>
      <c r="D557" s="25">
        <f>MAX(In+i*(MIN(B556,100)-MIN(B555,100)),0)</f>
        <v>4.021973424892707</v>
      </c>
      <c r="E557" s="25">
        <f>hk*MIN(B556,100)^e</f>
        <v>64.72115323800084</v>
      </c>
      <c r="F557" s="25">
        <f>E557-E556</f>
        <v>-3.185529761955607</v>
      </c>
      <c r="G557" s="24">
        <f ca="1">IF(RAND()&lt;1-(E556/Hmax)^p,1,0)</f>
        <v>1</v>
      </c>
    </row>
    <row r="558" spans="1:7" ht="12.75" customHeight="1">
      <c r="A558" s="24">
        <f>A557+1</f>
        <v>549</v>
      </c>
      <c r="B558" s="25">
        <f>Ct+It</f>
        <v>81.31247295033108</v>
      </c>
      <c r="C558" s="25">
        <f>MAX(Ck+(Tt*cm_opti+(1-Tt)*cm_pess)*(MIN(B557,100)+yKG*F557),Ck)</f>
        <v>75.31631435530603</v>
      </c>
      <c r="D558" s="25">
        <f>MAX(In+i*(MIN(B557,100)-MIN(B556,100)),0)</f>
        <v>5.996158595025044</v>
      </c>
      <c r="E558" s="25">
        <f>hk*MIN(B557,100)^e</f>
        <v>67.96646328568373</v>
      </c>
      <c r="F558" s="25">
        <f>E558-E557</f>
        <v>3.245310047682892</v>
      </c>
      <c r="G558" s="24">
        <f ca="1">IF(RAND()&lt;1-(E557/Hmax)^p,1,0)</f>
        <v>0</v>
      </c>
    </row>
    <row r="559" spans="1:7" s="31" customFormat="1" ht="12.75" customHeight="1">
      <c r="A559" s="31">
        <f>A558+1</f>
        <v>550</v>
      </c>
      <c r="B559" s="32">
        <f>Ct+It</f>
        <v>84.24057917576886</v>
      </c>
      <c r="C559" s="32">
        <f>MAX(Ck+(Tt*cm_opti+(1-Tt)*cm_pess)*(MIN(B558,100)+yKG*F558),Ck)</f>
        <v>79.80523039291404</v>
      </c>
      <c r="D559" s="32">
        <f>MAX(In+i*(MIN(B558,100)-MIN(B557,100)),0)</f>
        <v>4.435348782854824</v>
      </c>
      <c r="E559" s="32">
        <f>hk*MIN(B558,100)^e</f>
        <v>66.11718257298325</v>
      </c>
      <c r="F559" s="32">
        <f>E559-E558</f>
        <v>-1.8492807127004767</v>
      </c>
      <c r="G559" s="31">
        <f ca="1">IF(RAND()&lt;1-(E558/Hmax)^p,1,0)</f>
        <v>1</v>
      </c>
    </row>
    <row r="560" spans="1:7" ht="12.75" customHeight="1">
      <c r="A560" s="24">
        <f>A559+1</f>
        <v>551</v>
      </c>
      <c r="B560" s="25">
        <f>Ct+It</f>
        <v>87.67557326067356</v>
      </c>
      <c r="C560" s="25">
        <f>MAX(Ck+(Tt*cm_opti+(1-Tt)*cm_pess)*(MIN(B559,100)+yKG*F559),Ck)</f>
        <v>81.21152014795467</v>
      </c>
      <c r="D560" s="25">
        <f>MAX(In+i*(MIN(B559,100)-MIN(B558,100)),0)</f>
        <v>6.4640531127188865</v>
      </c>
      <c r="E560" s="25">
        <f>hk*MIN(B559,100)^e</f>
        <v>70.96475179868982</v>
      </c>
      <c r="F560" s="25">
        <f>E560-E559</f>
        <v>4.847569225706565</v>
      </c>
      <c r="G560" s="24">
        <f ca="1">IF(RAND()&lt;1-(E559/Hmax)^p,1,0)</f>
        <v>1</v>
      </c>
    </row>
    <row r="561" spans="1:7" ht="12.75" customHeight="1">
      <c r="A561" s="24">
        <f>A560+1</f>
        <v>552</v>
      </c>
      <c r="B561" s="25">
        <f>Ct+It</f>
        <v>92.27184277448752</v>
      </c>
      <c r="C561" s="25">
        <f>MAX(Ck+(Tt*cm_opti+(1-Tt)*cm_pess)*(MIN(B560,100)+yKG*F560),Ck)</f>
        <v>85.55434573203517</v>
      </c>
      <c r="D561" s="25">
        <f>MAX(In+i*(MIN(B560,100)-MIN(B559,100)),0)</f>
        <v>6.717497042452351</v>
      </c>
      <c r="E561" s="25">
        <f>hk*MIN(B560,100)^e</f>
        <v>76.87006146587736</v>
      </c>
      <c r="F561" s="25">
        <f>E561-E560</f>
        <v>5.905309667187538</v>
      </c>
      <c r="G561" s="24">
        <f ca="1">IF(RAND()&lt;1-(E560/Hmax)^p,1,0)</f>
        <v>1</v>
      </c>
    </row>
    <row r="562" spans="1:7" ht="12.75" customHeight="1">
      <c r="A562" s="24">
        <f>A561+1</f>
        <v>553</v>
      </c>
      <c r="B562" s="25">
        <f>Ct+It</f>
        <v>96.98407941949873</v>
      </c>
      <c r="C562" s="25">
        <f>MAX(Ck+(Tt*cm_opti+(1-Tt)*cm_pess)*(MIN(B561,100)+yKG*F561),Ck)</f>
        <v>89.68594466259174</v>
      </c>
      <c r="D562" s="25">
        <f>MAX(In+i*(MIN(B561,100)-MIN(B560,100)),0)</f>
        <v>7.2981347569069825</v>
      </c>
      <c r="E562" s="25">
        <f>hk*MIN(B561,100)^e</f>
        <v>85.14092968999745</v>
      </c>
      <c r="F562" s="25">
        <f>E562-E561</f>
        <v>8.270868224120093</v>
      </c>
      <c r="G562" s="24">
        <f ca="1">IF(RAND()&lt;1-(E561/Hmax)^p,1,0)</f>
        <v>1</v>
      </c>
    </row>
    <row r="563" spans="1:7" ht="12.75" customHeight="1">
      <c r="A563" s="24">
        <f>A562+1</f>
        <v>554</v>
      </c>
      <c r="B563" s="25">
        <f>Ct+It</f>
        <v>96.5975555029286</v>
      </c>
      <c r="C563" s="25">
        <f>MAX(Ck+(Tt*cm_opti+(1-Tt)*cm_pess)*(MIN(B562,100)+yKG*F562),Ck)</f>
        <v>89.241437180423</v>
      </c>
      <c r="D563" s="25">
        <f>MAX(In+i*(MIN(B562,100)-MIN(B561,100)),0)</f>
        <v>7.356118322505601</v>
      </c>
      <c r="E563" s="25">
        <f>hk*MIN(B562,100)^e</f>
        <v>94.05911660847636</v>
      </c>
      <c r="F563" s="25">
        <f>E563-E562</f>
        <v>8.91818691847891</v>
      </c>
      <c r="G563" s="24">
        <f ca="1">IF(RAND()&lt;1-(E562/Hmax)^p,1,0)</f>
        <v>0</v>
      </c>
    </row>
    <row r="564" spans="1:7" ht="12.75" customHeight="1">
      <c r="A564" s="24">
        <f>A563+1</f>
        <v>555</v>
      </c>
      <c r="B564" s="25">
        <f>Ct+It</f>
        <v>93.8684198277536</v>
      </c>
      <c r="C564" s="25">
        <f>MAX(Ck+(Tt*cm_opti+(1-Tt)*cm_pess)*(MIN(B563,100)+yKG*F563),Ck)</f>
        <v>89.06168178603866</v>
      </c>
      <c r="D564" s="25">
        <f>MAX(In+i*(MIN(B563,100)-MIN(B562,100)),0)</f>
        <v>4.806738041714937</v>
      </c>
      <c r="E564" s="25">
        <f>hk*MIN(B563,100)^e</f>
        <v>93.3108772914137</v>
      </c>
      <c r="F564" s="25">
        <f>E564-E563</f>
        <v>-0.7482393170626551</v>
      </c>
      <c r="G564" s="24">
        <f ca="1">IF(RAND()&lt;1-(E563/Hmax)^p,1,0)</f>
        <v>0</v>
      </c>
    </row>
    <row r="565" spans="1:7" ht="12.75" customHeight="1">
      <c r="A565" s="24">
        <f>A564+1</f>
        <v>556</v>
      </c>
      <c r="B565" s="25">
        <f>Ct+It</f>
        <v>93.26458816112724</v>
      </c>
      <c r="C565" s="25">
        <f>MAX(Ck+(Tt*cm_opti+(1-Tt)*cm_pess)*(MIN(B564,100)+yKG*F564),Ck)</f>
        <v>89.62915599871474</v>
      </c>
      <c r="D565" s="25">
        <f>MAX(In+i*(MIN(B564,100)-MIN(B563,100)),0)</f>
        <v>3.6354321624124992</v>
      </c>
      <c r="E565" s="25">
        <f>hk*MIN(B564,100)^e</f>
        <v>88.11280240959404</v>
      </c>
      <c r="F565" s="25">
        <f>E565-E564</f>
        <v>-5.1980748818196645</v>
      </c>
      <c r="G565" s="24">
        <f ca="1">IF(RAND()&lt;1-(E564/Hmax)^p,1,0)</f>
        <v>1</v>
      </c>
    </row>
    <row r="566" spans="1:7" ht="12.75" customHeight="1">
      <c r="A566" s="24">
        <f>A565+1</f>
        <v>557</v>
      </c>
      <c r="B566" s="25">
        <f>Ct+It</f>
        <v>88.27013971922469</v>
      </c>
      <c r="C566" s="25">
        <f>MAX(Ck+(Tt*cm_opti+(1-Tt)*cm_pess)*(MIN(B565,100)+yKG*F565),Ck)</f>
        <v>83.57205555253786</v>
      </c>
      <c r="D566" s="25">
        <f>MAX(In+i*(MIN(B565,100)-MIN(B564,100)),0)</f>
        <v>4.698084166686819</v>
      </c>
      <c r="E566" s="25">
        <f>hk*MIN(B565,100)^e</f>
        <v>86.98283404864675</v>
      </c>
      <c r="F566" s="25">
        <f>E566-E565</f>
        <v>-1.129968360947288</v>
      </c>
      <c r="G566" s="24">
        <f ca="1">IF(RAND()&lt;1-(E565/Hmax)^p,1,0)</f>
        <v>0</v>
      </c>
    </row>
    <row r="567" spans="1:7" ht="12.75" customHeight="1">
      <c r="A567" s="24">
        <f>A566+1</f>
        <v>558</v>
      </c>
      <c r="B567" s="25">
        <f>Ct+It</f>
        <v>87.29227626368842</v>
      </c>
      <c r="C567" s="25">
        <f>MAX(Ck+(Tt*cm_opti+(1-Tt)*cm_pess)*(MIN(B566,100)+yKG*F566),Ck)</f>
        <v>84.78950048463969</v>
      </c>
      <c r="D567" s="25">
        <f>MAX(In+i*(MIN(B566,100)-MIN(B565,100)),0)</f>
        <v>2.5027757790487257</v>
      </c>
      <c r="E567" s="25">
        <f>hk*MIN(B566,100)^e</f>
        <v>77.91617566051448</v>
      </c>
      <c r="F567" s="25">
        <f>E567-E566</f>
        <v>-9.066658388132268</v>
      </c>
      <c r="G567" s="24">
        <f ca="1">IF(RAND()&lt;1-(E566/Hmax)^p,1,0)</f>
        <v>1</v>
      </c>
    </row>
    <row r="568" spans="1:7" ht="12.75" customHeight="1">
      <c r="A568" s="24">
        <f>A567+1</f>
        <v>559</v>
      </c>
      <c r="B568" s="25">
        <f>Ct+It</f>
        <v>82.53155760555615</v>
      </c>
      <c r="C568" s="25">
        <f>MAX(Ck+(Tt*cm_opti+(1-Tt)*cm_pess)*(MIN(B567,100)+yKG*F567),Ck)</f>
        <v>78.02048933332428</v>
      </c>
      <c r="D568" s="25">
        <f>MAX(In+i*(MIN(B567,100)-MIN(B566,100)),0)</f>
        <v>4.511068272231867</v>
      </c>
      <c r="E568" s="25">
        <f>hk*MIN(B567,100)^e</f>
        <v>76.199414952961</v>
      </c>
      <c r="F568" s="25">
        <f>E568-E567</f>
        <v>-1.716760707553476</v>
      </c>
      <c r="G568" s="24">
        <f ca="1">IF(RAND()&lt;1-(E567/Hmax)^p,1,0)</f>
        <v>0</v>
      </c>
    </row>
    <row r="569" spans="1:7" s="31" customFormat="1" ht="12.75" customHeight="1">
      <c r="A569" s="31">
        <f>A568+1</f>
        <v>560</v>
      </c>
      <c r="B569" s="32">
        <f>Ct+It</f>
        <v>78.30153461386809</v>
      </c>
      <c r="C569" s="32">
        <f>MAX(Ck+(Tt*cm_opti+(1-Tt)*cm_pess)*(MIN(B568,100)+yKG*F568),Ck)</f>
        <v>75.68189394293422</v>
      </c>
      <c r="D569" s="32">
        <f>MAX(In+i*(MIN(B568,100)-MIN(B567,100)),0)</f>
        <v>2.6196406709338618</v>
      </c>
      <c r="E569" s="32">
        <f>hk*MIN(B568,100)^e</f>
        <v>68.11458000799233</v>
      </c>
      <c r="F569" s="32">
        <f>E569-E568</f>
        <v>-8.084834944968676</v>
      </c>
      <c r="G569" s="31">
        <f ca="1">IF(RAND()&lt;1-(E568/Hmax)^p,1,0)</f>
        <v>0</v>
      </c>
    </row>
    <row r="570" spans="1:7" ht="12.75" customHeight="1">
      <c r="A570" s="24">
        <f>A569+1</f>
        <v>561</v>
      </c>
      <c r="B570" s="25">
        <f>Ct+It</f>
        <v>77.723265500138</v>
      </c>
      <c r="C570" s="25">
        <f>MAX(Ck+(Tt*cm_opti+(1-Tt)*cm_pess)*(MIN(B569,100)+yKG*F569),Ck)</f>
        <v>74.83827699598203</v>
      </c>
      <c r="D570" s="25">
        <f>MAX(In+i*(MIN(B569,100)-MIN(B568,100)),0)</f>
        <v>2.88498850415597</v>
      </c>
      <c r="E570" s="25">
        <f>hk*MIN(B569,100)^e</f>
        <v>61.31130322886782</v>
      </c>
      <c r="F570" s="25">
        <f>E570-E569</f>
        <v>-6.803276779124509</v>
      </c>
      <c r="G570" s="24">
        <f ca="1">IF(RAND()&lt;1-(E569/Hmax)^p,1,0)</f>
        <v>1</v>
      </c>
    </row>
    <row r="571" spans="1:7" ht="12.75" customHeight="1">
      <c r="A571" s="24">
        <f>A570+1</f>
        <v>562</v>
      </c>
      <c r="B571" s="25">
        <f>Ct+It</f>
        <v>79.32994480268829</v>
      </c>
      <c r="C571" s="25">
        <f>MAX(Ck+(Tt*cm_opti+(1-Tt)*cm_pess)*(MIN(B570,100)+yKG*F570),Ck)</f>
        <v>74.61907935955334</v>
      </c>
      <c r="D571" s="25">
        <f>MAX(In+i*(MIN(B570,100)-MIN(B569,100)),0)</f>
        <v>4.710865443134956</v>
      </c>
      <c r="E571" s="25">
        <f>hk*MIN(B570,100)^e</f>
        <v>60.409060000049415</v>
      </c>
      <c r="F571" s="25">
        <f>E571-E570</f>
        <v>-0.9022432288184064</v>
      </c>
      <c r="G571" s="24">
        <f ca="1">IF(RAND()&lt;1-(E570/Hmax)^p,1,0)</f>
        <v>1</v>
      </c>
    </row>
    <row r="572" spans="1:7" ht="12.75" customHeight="1">
      <c r="A572" s="24">
        <f>A571+1</f>
        <v>563</v>
      </c>
      <c r="B572" s="25">
        <f>Ct+It</f>
        <v>79.08684684766209</v>
      </c>
      <c r="C572" s="25">
        <f>MAX(Ck+(Tt*cm_opti+(1-Tt)*cm_pess)*(MIN(B571,100)+yKG*F571),Ck)</f>
        <v>73.28350719638695</v>
      </c>
      <c r="D572" s="25">
        <f>MAX(In+i*(MIN(B571,100)-MIN(B570,100)),0)</f>
        <v>5.803339651275145</v>
      </c>
      <c r="E572" s="25">
        <f>hk*MIN(B571,100)^e</f>
        <v>62.93240142397571</v>
      </c>
      <c r="F572" s="25">
        <f>E572-E571</f>
        <v>2.523341423926297</v>
      </c>
      <c r="G572" s="24">
        <f ca="1">IF(RAND()&lt;1-(E571/Hmax)^p,1,0)</f>
        <v>0</v>
      </c>
    </row>
    <row r="573" spans="1:7" ht="12.75" customHeight="1">
      <c r="A573" s="24">
        <f>A572+1</f>
        <v>564</v>
      </c>
      <c r="B573" s="25">
        <f>Ct+It</f>
        <v>82.63848089558401</v>
      </c>
      <c r="C573" s="25">
        <f>MAX(Ck+(Tt*cm_opti+(1-Tt)*cm_pess)*(MIN(B572,100)+yKG*F572),Ck)</f>
        <v>77.76002987309711</v>
      </c>
      <c r="D573" s="25">
        <f>MAX(In+i*(MIN(B572,100)-MIN(B571,100)),0)</f>
        <v>4.8784510224868995</v>
      </c>
      <c r="E573" s="25">
        <f>hk*MIN(B572,100)^e</f>
        <v>62.54729344305559</v>
      </c>
      <c r="F573" s="25">
        <f>E573-E572</f>
        <v>-0.3851079809201252</v>
      </c>
      <c r="G573" s="24">
        <f ca="1">IF(RAND()&lt;1-(E572/Hmax)^p,1,0)</f>
        <v>1</v>
      </c>
    </row>
    <row r="574" spans="1:7" ht="12.75" customHeight="1">
      <c r="A574" s="24">
        <f>A573+1</f>
        <v>565</v>
      </c>
      <c r="B574" s="25">
        <f>Ct+It</f>
        <v>86.93669033926184</v>
      </c>
      <c r="C574" s="25">
        <f>MAX(Ck+(Tt*cm_opti+(1-Tt)*cm_pess)*(MIN(B573,100)+yKG*F573),Ck)</f>
        <v>80.16087331530089</v>
      </c>
      <c r="D574" s="25">
        <f>MAX(In+i*(MIN(B573,100)-MIN(B572,100)),0)</f>
        <v>6.775817023960961</v>
      </c>
      <c r="E574" s="25">
        <f>hk*MIN(B573,100)^e</f>
        <v>68.29118524729803</v>
      </c>
      <c r="F574" s="25">
        <f>E574-E573</f>
        <v>5.743891804242445</v>
      </c>
      <c r="G574" s="24">
        <f ca="1">IF(RAND()&lt;1-(E573/Hmax)^p,1,0)</f>
        <v>1</v>
      </c>
    </row>
    <row r="575" spans="1:7" ht="12.75" customHeight="1">
      <c r="A575" s="24">
        <f>A574+1</f>
        <v>566</v>
      </c>
      <c r="B575" s="25">
        <f>Ct+It</f>
        <v>92.26586851861299</v>
      </c>
      <c r="C575" s="25">
        <f>MAX(Ck+(Tt*cm_opti+(1-Tt)*cm_pess)*(MIN(B574,100)+yKG*F574),Ck)</f>
        <v>85.11676379677408</v>
      </c>
      <c r="D575" s="25">
        <f>MAX(In+i*(MIN(B574,100)-MIN(B573,100)),0)</f>
        <v>7.149104721838917</v>
      </c>
      <c r="E575" s="25">
        <f>hk*MIN(B574,100)^e</f>
        <v>75.57988127144704</v>
      </c>
      <c r="F575" s="25">
        <f>E575-E574</f>
        <v>7.288696024149004</v>
      </c>
      <c r="G575" s="24">
        <f ca="1">IF(RAND()&lt;1-(E574/Hmax)^p,1,0)</f>
        <v>1</v>
      </c>
    </row>
    <row r="576" spans="1:7" ht="12.75" customHeight="1">
      <c r="A576" s="24">
        <f>A575+1</f>
        <v>567</v>
      </c>
      <c r="B576" s="25">
        <f>Ct+It</f>
        <v>97.63942523562827</v>
      </c>
      <c r="C576" s="25">
        <f>MAX(Ck+(Tt*cm_opti+(1-Tt)*cm_pess)*(MIN(B575,100)+yKG*F575),Ck)</f>
        <v>89.9748361459527</v>
      </c>
      <c r="D576" s="25">
        <f>MAX(In+i*(MIN(B575,100)-MIN(B574,100)),0)</f>
        <v>7.664589089675573</v>
      </c>
      <c r="E576" s="25">
        <f>hk*MIN(B575,100)^e</f>
        <v>85.1299049349398</v>
      </c>
      <c r="F576" s="25">
        <f>E576-E575</f>
        <v>9.550023663492766</v>
      </c>
      <c r="G576" s="24">
        <f ca="1">IF(RAND()&lt;1-(E575/Hmax)^p,1,0)</f>
        <v>1</v>
      </c>
    </row>
    <row r="577" spans="1:7" ht="12.75" customHeight="1">
      <c r="A577" s="24">
        <f>A576+1</f>
        <v>568</v>
      </c>
      <c r="B577" s="25">
        <f>Ct+It</f>
        <v>102.70966983728387</v>
      </c>
      <c r="C577" s="25">
        <f>MAX(Ck+(Tt*cm_opti+(1-Tt)*cm_pess)*(MIN(B576,100)+yKG*F576),Ck)</f>
        <v>95.02289147877623</v>
      </c>
      <c r="D577" s="25">
        <f>MAX(In+i*(MIN(B576,100)-MIN(B575,100)),0)</f>
        <v>7.686778358507638</v>
      </c>
      <c r="E577" s="25">
        <f>hk*MIN(B576,100)^e</f>
        <v>95.33457360343843</v>
      </c>
      <c r="F577" s="25">
        <f>E577-E576</f>
        <v>10.204668668498627</v>
      </c>
      <c r="G577" s="24">
        <f ca="1">IF(RAND()&lt;1-(E576/Hmax)^p,1,0)</f>
        <v>1</v>
      </c>
    </row>
    <row r="578" spans="1:7" ht="12.75" customHeight="1">
      <c r="A578" s="24">
        <f>A577+1</f>
        <v>569</v>
      </c>
      <c r="B578" s="25">
        <f>Ct+It</f>
        <v>103.34877947424182</v>
      </c>
      <c r="C578" s="25">
        <f>MAX(Ck+(Tt*cm_opti+(1-Tt)*cm_pess)*(MIN(B577,100)+yKG*F577),Ck)</f>
        <v>97.16849209205596</v>
      </c>
      <c r="D578" s="25">
        <f>MAX(In+i*(MIN(B577,100)-MIN(B576,100)),0)</f>
        <v>6.180287382185867</v>
      </c>
      <c r="E578" s="25">
        <f>hk*MIN(B577,100)^e</f>
        <v>100</v>
      </c>
      <c r="F578" s="25">
        <f>E578-E577</f>
        <v>4.665426396561571</v>
      </c>
      <c r="G578" s="24">
        <f ca="1">IF(RAND()&lt;1-(E577/Hmax)^p,1,0)</f>
        <v>1</v>
      </c>
    </row>
    <row r="579" spans="1:7" s="31" customFormat="1" ht="12.75" customHeight="1">
      <c r="A579" s="31">
        <f>A578+1</f>
        <v>570</v>
      </c>
      <c r="B579" s="32">
        <f>Ct+It</f>
        <v>95.93308527931231</v>
      </c>
      <c r="C579" s="32">
        <f>MAX(Ck+(Tt*cm_opti+(1-Tt)*cm_pess)*(MIN(B578,100)+yKG*F578),Ck)</f>
        <v>90.93308527931231</v>
      </c>
      <c r="D579" s="32">
        <f>MAX(In+i*(MIN(B578,100)-MIN(B577,100)),0)</f>
        <v>5</v>
      </c>
      <c r="E579" s="32">
        <f>hk*MIN(B578,100)^e</f>
        <v>100</v>
      </c>
      <c r="F579" s="32">
        <f>E579-E578</f>
        <v>0</v>
      </c>
      <c r="G579" s="31">
        <f ca="1">IF(RAND()&lt;1-(E578/Hmax)^p,1,0)</f>
        <v>0</v>
      </c>
    </row>
    <row r="580" spans="1:7" ht="12.75" customHeight="1">
      <c r="A580" s="24">
        <f>A579+1</f>
        <v>571</v>
      </c>
      <c r="B580" s="25">
        <f>Ct+It</f>
        <v>89.713010863106</v>
      </c>
      <c r="C580" s="25">
        <f>MAX(Ck+(Tt*cm_opti+(1-Tt)*cm_pess)*(MIN(B579,100)+yKG*F579),Ck)</f>
        <v>86.74646822344985</v>
      </c>
      <c r="D580" s="25">
        <f>MAX(In+i*(MIN(B579,100)-MIN(B578,100)),0)</f>
        <v>2.9665426396561543</v>
      </c>
      <c r="E580" s="25">
        <f>hk*MIN(B579,100)^e</f>
        <v>92.03156851207808</v>
      </c>
      <c r="F580" s="25">
        <f>E580-E579</f>
        <v>-7.968431487921919</v>
      </c>
      <c r="G580" s="24">
        <f ca="1">IF(RAND()&lt;1-(E579/Hmax)^p,1,0)</f>
        <v>0</v>
      </c>
    </row>
    <row r="581" spans="1:7" ht="12.75" customHeight="1">
      <c r="A581" s="24">
        <f>A580+1</f>
        <v>572</v>
      </c>
      <c r="B581" s="25">
        <f>Ct+It</f>
        <v>86.45273033435355</v>
      </c>
      <c r="C581" s="25">
        <f>MAX(Ck+(Tt*cm_opti+(1-Tt)*cm_pess)*(MIN(B580,100)+yKG*F580),Ck)</f>
        <v>84.5627675424567</v>
      </c>
      <c r="D581" s="25">
        <f>MAX(In+i*(MIN(B580,100)-MIN(B579,100)),0)</f>
        <v>1.8899627918968491</v>
      </c>
      <c r="E581" s="25">
        <f>hk*MIN(B580,100)^e</f>
        <v>80.48424318123776</v>
      </c>
      <c r="F581" s="25">
        <f>E581-E580</f>
        <v>-11.547325330840323</v>
      </c>
      <c r="G581" s="24">
        <f ca="1">IF(RAND()&lt;1-(E580/Hmax)^p,1,0)</f>
        <v>1</v>
      </c>
    </row>
    <row r="582" spans="1:7" ht="12.75" customHeight="1">
      <c r="A582" s="24">
        <f>A581+1</f>
        <v>573</v>
      </c>
      <c r="B582" s="25">
        <f>Ct+It</f>
        <v>80.22257893693853</v>
      </c>
      <c r="C582" s="25">
        <f>MAX(Ck+(Tt*cm_opti+(1-Tt)*cm_pess)*(MIN(B581,100)+yKG*F581),Ck)</f>
        <v>76.85271920131477</v>
      </c>
      <c r="D582" s="25">
        <f>MAX(In+i*(MIN(B581,100)-MIN(B580,100)),0)</f>
        <v>3.36985973562377</v>
      </c>
      <c r="E582" s="25">
        <f>hk*MIN(B581,100)^e</f>
        <v>74.74074582264454</v>
      </c>
      <c r="F582" s="25">
        <f>E582-E581</f>
        <v>-5.743497358593217</v>
      </c>
      <c r="G582" s="24">
        <f ca="1">IF(RAND()&lt;1-(E581/Hmax)^p,1,0)</f>
        <v>0</v>
      </c>
    </row>
    <row r="583" spans="1:7" ht="12.75" customHeight="1">
      <c r="A583" s="24">
        <f>A582+1</f>
        <v>574</v>
      </c>
      <c r="B583" s="25">
        <f>Ct+It</f>
        <v>74.91428797912468</v>
      </c>
      <c r="C583" s="25">
        <f>MAX(Ck+(Tt*cm_opti+(1-Tt)*cm_pess)*(MIN(B582,100)+yKG*F582),Ck)</f>
        <v>73.02936367783218</v>
      </c>
      <c r="D583" s="25">
        <f>MAX(In+i*(MIN(B582,100)-MIN(B581,100)),0)</f>
        <v>1.884924301292493</v>
      </c>
      <c r="E583" s="25">
        <f>hk*MIN(B582,100)^e</f>
        <v>64.35662171293333</v>
      </c>
      <c r="F583" s="25">
        <f>E583-E582</f>
        <v>-10.384124109711209</v>
      </c>
      <c r="G583" s="24">
        <f ca="1">IF(RAND()&lt;1-(E582/Hmax)^p,1,0)</f>
        <v>0</v>
      </c>
    </row>
    <row r="584" spans="1:7" ht="12.75" customHeight="1">
      <c r="A584" s="24">
        <f>A583+1</f>
        <v>575</v>
      </c>
      <c r="B584" s="25">
        <f>Ct+It</f>
        <v>73.81637293003543</v>
      </c>
      <c r="C584" s="25">
        <f>MAX(Ck+(Tt*cm_opti+(1-Tt)*cm_pess)*(MIN(B583,100)+yKG*F583),Ck)</f>
        <v>71.47051840894235</v>
      </c>
      <c r="D584" s="25">
        <f>MAX(In+i*(MIN(B583,100)-MIN(B582,100)),0)</f>
        <v>2.3458545210930737</v>
      </c>
      <c r="E584" s="25">
        <f>hk*MIN(B583,100)^e</f>
        <v>56.12150543419225</v>
      </c>
      <c r="F584" s="25">
        <f>E584-E583</f>
        <v>-8.235116278741081</v>
      </c>
      <c r="G584" s="24">
        <f ca="1">IF(RAND()&lt;1-(E583/Hmax)^p,1,0)</f>
        <v>1</v>
      </c>
    </row>
    <row r="585" spans="1:7" ht="12.75" customHeight="1">
      <c r="A585" s="24">
        <f>A584+1</f>
        <v>576</v>
      </c>
      <c r="B585" s="25">
        <f>Ct+It</f>
        <v>75.444997256753</v>
      </c>
      <c r="C585" s="25">
        <f>MAX(Ck+(Tt*cm_opti+(1-Tt)*cm_pess)*(MIN(B584,100)+yKG*F584),Ck)</f>
        <v>70.99395478129763</v>
      </c>
      <c r="D585" s="25">
        <f>MAX(In+i*(MIN(B584,100)-MIN(B583,100)),0)</f>
        <v>4.451042475455374</v>
      </c>
      <c r="E585" s="25">
        <f>hk*MIN(B584,100)^e</f>
        <v>54.48856912546067</v>
      </c>
      <c r="F585" s="25">
        <f>E585-E584</f>
        <v>-1.6329363087315798</v>
      </c>
      <c r="G585" s="24">
        <f ca="1">IF(RAND()&lt;1-(E584/Hmax)^p,1,0)</f>
        <v>1</v>
      </c>
    </row>
    <row r="586" spans="1:7" ht="12.75" customHeight="1">
      <c r="A586" s="24">
        <f>A585+1</f>
        <v>577</v>
      </c>
      <c r="B586" s="25">
        <f>Ct+It</f>
        <v>75.84372270701488</v>
      </c>
      <c r="C586" s="25">
        <f>MAX(Ck+(Tt*cm_opti+(1-Tt)*cm_pess)*(MIN(B585,100)+yKG*F585),Ck)</f>
        <v>70.02941054365608</v>
      </c>
      <c r="D586" s="25">
        <f>MAX(In+i*(MIN(B585,100)-MIN(B584,100)),0)</f>
        <v>5.814312163358785</v>
      </c>
      <c r="E586" s="25">
        <f>hk*MIN(B585,100)^e</f>
        <v>56.919476110714676</v>
      </c>
      <c r="F586" s="25">
        <f>E586-E585</f>
        <v>2.430906985254005</v>
      </c>
      <c r="G586" s="24">
        <f ca="1">IF(RAND()&lt;1-(E585/Hmax)^p,1,0)</f>
        <v>0</v>
      </c>
    </row>
    <row r="587" spans="1:7" ht="12.75" customHeight="1">
      <c r="A587" s="24">
        <f>A586+1</f>
        <v>578</v>
      </c>
      <c r="B587" s="25">
        <f>Ct+It</f>
        <v>80.18309476046007</v>
      </c>
      <c r="C587" s="25">
        <f>MAX(Ck+(Tt*cm_opti+(1-Tt)*cm_pess)*(MIN(B586,100)+yKG*F586),Ck)</f>
        <v>74.98373203532913</v>
      </c>
      <c r="D587" s="25">
        <f>MAX(In+i*(MIN(B586,100)-MIN(B585,100)),0)</f>
        <v>5.199362725130939</v>
      </c>
      <c r="E587" s="25">
        <f>hk*MIN(B586,100)^e</f>
        <v>57.522702740585636</v>
      </c>
      <c r="F587" s="25">
        <f>E587-E586</f>
        <v>0.6032266298709601</v>
      </c>
      <c r="G587" s="24">
        <f ca="1">IF(RAND()&lt;1-(E586/Hmax)^p,1,0)</f>
        <v>1</v>
      </c>
    </row>
    <row r="588" spans="1:7" ht="12.75" customHeight="1">
      <c r="A588" s="24">
        <f>A587+1</f>
        <v>579</v>
      </c>
      <c r="B588" s="25">
        <f>Ct+It</f>
        <v>85.45350223196124</v>
      </c>
      <c r="C588" s="25">
        <f>MAX(Ck+(Tt*cm_opti+(1-Tt)*cm_pess)*(MIN(B587,100)+yKG*F587),Ck)</f>
        <v>78.28381620523864</v>
      </c>
      <c r="D588" s="25">
        <f>MAX(In+i*(MIN(B587,100)-MIN(B586,100)),0)</f>
        <v>7.169686026722594</v>
      </c>
      <c r="E588" s="25">
        <f>hk*MIN(B587,100)^e</f>
        <v>64.29328685364919</v>
      </c>
      <c r="F588" s="25">
        <f>E588-E587</f>
        <v>6.770584113063556</v>
      </c>
      <c r="G588" s="24">
        <f ca="1">IF(RAND()&lt;1-(E587/Hmax)^p,1,0)</f>
        <v>1</v>
      </c>
    </row>
    <row r="589" spans="1:7" s="31" customFormat="1" ht="12.75" customHeight="1">
      <c r="A589" s="31">
        <f>A588+1</f>
        <v>580</v>
      </c>
      <c r="B589" s="32">
        <f>Ct+It</f>
        <v>87.35212234393228</v>
      </c>
      <c r="C589" s="32">
        <f>MAX(Ck+(Tt*cm_opti+(1-Tt)*cm_pess)*(MIN(B588,100)+yKG*F588),Ck)</f>
        <v>79.7169186081817</v>
      </c>
      <c r="D589" s="32">
        <f>MAX(In+i*(MIN(B588,100)-MIN(B587,100)),0)</f>
        <v>7.635203735750586</v>
      </c>
      <c r="E589" s="32">
        <f>hk*MIN(B588,100)^e</f>
        <v>73.02301043707804</v>
      </c>
      <c r="F589" s="32">
        <f>E589-E588</f>
        <v>8.72972358342885</v>
      </c>
      <c r="G589" s="31">
        <f ca="1">IF(RAND()&lt;1-(E588/Hmax)^p,1,0)</f>
        <v>0</v>
      </c>
    </row>
    <row r="590" spans="1:7" ht="12.75" customHeight="1">
      <c r="A590" s="24">
        <f>A589+1</f>
        <v>581</v>
      </c>
      <c r="B590" s="25">
        <f>Ct+It</f>
        <v>92.05368030980658</v>
      </c>
      <c r="C590" s="25">
        <f>MAX(Ck+(Tt*cm_opti+(1-Tt)*cm_pess)*(MIN(B589,100)+yKG*F589),Ck)</f>
        <v>86.10437025382106</v>
      </c>
      <c r="D590" s="25">
        <f>MAX(In+i*(MIN(B589,100)-MIN(B588,100)),0)</f>
        <v>5.949310055985521</v>
      </c>
      <c r="E590" s="25">
        <f>hk*MIN(B589,100)^e</f>
        <v>76.30393277989313</v>
      </c>
      <c r="F590" s="25">
        <f>E590-E589</f>
        <v>3.2809223428150887</v>
      </c>
      <c r="G590" s="24">
        <f ca="1">IF(RAND()&lt;1-(E589/Hmax)^p,1,0)</f>
        <v>1</v>
      </c>
    </row>
    <row r="591" spans="1:7" ht="12.75" customHeight="1">
      <c r="A591" s="24">
        <f>A590+1</f>
        <v>582</v>
      </c>
      <c r="B591" s="25">
        <f>Ct+It</f>
        <v>96.29360324412096</v>
      </c>
      <c r="C591" s="25">
        <f>MAX(Ck+(Tt*cm_opti+(1-Tt)*cm_pess)*(MIN(B590,100)+yKG*F590),Ck)</f>
        <v>88.9428242611838</v>
      </c>
      <c r="D591" s="25">
        <f>MAX(In+i*(MIN(B590,100)-MIN(B589,100)),0)</f>
        <v>7.35077898293715</v>
      </c>
      <c r="E591" s="25">
        <f>hk*MIN(B590,100)^e</f>
        <v>84.73880058580072</v>
      </c>
      <c r="F591" s="25">
        <f>E591-E590</f>
        <v>8.434867805907587</v>
      </c>
      <c r="G591" s="24">
        <f ca="1">IF(RAND()&lt;1-(E590/Hmax)^p,1,0)</f>
        <v>1</v>
      </c>
    </row>
    <row r="592" spans="1:7" ht="12.75" customHeight="1">
      <c r="A592" s="24">
        <f>A591+1</f>
        <v>583</v>
      </c>
      <c r="B592" s="25">
        <f>Ct+It</f>
        <v>95.84181762363548</v>
      </c>
      <c r="C592" s="25">
        <f>MAX(Ck+(Tt*cm_opti+(1-Tt)*cm_pess)*(MIN(B591,100)+yKG*F591),Ck)</f>
        <v>88.72185615647828</v>
      </c>
      <c r="D592" s="25">
        <f>MAX(In+i*(MIN(B591,100)-MIN(B590,100)),0)</f>
        <v>7.119961467157189</v>
      </c>
      <c r="E592" s="25">
        <f>hk*MIN(B591,100)^e</f>
        <v>92.72458025736184</v>
      </c>
      <c r="F592" s="25">
        <f>E592-E591</f>
        <v>7.985779671561119</v>
      </c>
      <c r="G592" s="24">
        <f ca="1">IF(RAND()&lt;1-(E591/Hmax)^p,1,0)</f>
        <v>0</v>
      </c>
    </row>
    <row r="593" spans="1:7" ht="12.75" customHeight="1">
      <c r="A593" s="24">
        <f>A592+1</f>
        <v>584</v>
      </c>
      <c r="B593" s="25">
        <f>Ct+It</f>
        <v>93.04471722297787</v>
      </c>
      <c r="C593" s="25">
        <f>MAX(Ck+(Tt*cm_opti+(1-Tt)*cm_pess)*(MIN(B592,100)+yKG*F592),Ck)</f>
        <v>88.2706100332206</v>
      </c>
      <c r="D593" s="25">
        <f>MAX(In+i*(MIN(B592,100)-MIN(B591,100)),0)</f>
        <v>4.77410718975726</v>
      </c>
      <c r="E593" s="25">
        <f>hk*MIN(B592,100)^e</f>
        <v>91.85654005402205</v>
      </c>
      <c r="F593" s="25">
        <f>E593-E592</f>
        <v>-0.8680402033397883</v>
      </c>
      <c r="G593" s="24">
        <f ca="1">IF(RAND()&lt;1-(E592/Hmax)^p,1,0)</f>
        <v>0</v>
      </c>
    </row>
    <row r="594" spans="1:7" ht="12.75" customHeight="1">
      <c r="A594" s="24">
        <f>A593+1</f>
        <v>585</v>
      </c>
      <c r="B594" s="25">
        <f>Ct+It</f>
        <v>87.86361553738553</v>
      </c>
      <c r="C594" s="25">
        <f>MAX(Ck+(Tt*cm_opti+(1-Tt)*cm_pess)*(MIN(B593,100)+yKG*F593),Ck)</f>
        <v>84.26216573771434</v>
      </c>
      <c r="D594" s="25">
        <f>MAX(In+i*(MIN(B593,100)-MIN(B592,100)),0)</f>
        <v>3.601449799671194</v>
      </c>
      <c r="E594" s="25">
        <f>hk*MIN(B593,100)^e</f>
        <v>86.57319403103915</v>
      </c>
      <c r="F594" s="25">
        <f>E594-E593</f>
        <v>-5.283346022982897</v>
      </c>
      <c r="G594" s="24">
        <f ca="1">IF(RAND()&lt;1-(E593/Hmax)^p,1,0)</f>
        <v>0</v>
      </c>
    </row>
    <row r="595" spans="1:7" ht="12.75" customHeight="1">
      <c r="A595" s="24">
        <f>A594+1</f>
        <v>586</v>
      </c>
      <c r="B595" s="25">
        <f>Ct+It</f>
        <v>85.97081133409768</v>
      </c>
      <c r="C595" s="25">
        <f>MAX(Ck+(Tt*cm_opti+(1-Tt)*cm_pess)*(MIN(B594,100)+yKG*F594),Ck)</f>
        <v>83.56136217689384</v>
      </c>
      <c r="D595" s="25">
        <f>MAX(In+i*(MIN(B594,100)-MIN(B593,100)),0)</f>
        <v>2.409449157203831</v>
      </c>
      <c r="E595" s="25">
        <f>hk*MIN(B594,100)^e</f>
        <v>77.20014935301496</v>
      </c>
      <c r="F595" s="25">
        <f>E595-E594</f>
        <v>-9.373044678024186</v>
      </c>
      <c r="G595" s="24">
        <f ca="1">IF(RAND()&lt;1-(E594/Hmax)^p,1,0)</f>
        <v>1</v>
      </c>
    </row>
    <row r="596" spans="1:7" ht="12.75" customHeight="1">
      <c r="A596" s="24">
        <f>A595+1</f>
        <v>587</v>
      </c>
      <c r="B596" s="25">
        <f>Ct+It</f>
        <v>85.13701553825895</v>
      </c>
      <c r="C596" s="25">
        <f>MAX(Ck+(Tt*cm_opti+(1-Tt)*cm_pess)*(MIN(B595,100)+yKG*F595),Ck)</f>
        <v>81.08341763990288</v>
      </c>
      <c r="D596" s="25">
        <f>MAX(In+i*(MIN(B595,100)-MIN(B594,100)),0)</f>
        <v>4.053597898356074</v>
      </c>
      <c r="E596" s="25">
        <f>hk*MIN(B595,100)^e</f>
        <v>73.90980401443018</v>
      </c>
      <c r="F596" s="25">
        <f>E596-E595</f>
        <v>-3.2903453385847854</v>
      </c>
      <c r="G596" s="24">
        <f ca="1">IF(RAND()&lt;1-(E595/Hmax)^p,1,0)</f>
        <v>1</v>
      </c>
    </row>
    <row r="597" spans="1:7" ht="12.75" customHeight="1">
      <c r="A597" s="24">
        <f>A596+1</f>
        <v>588</v>
      </c>
      <c r="B597" s="25">
        <f>Ct+It</f>
        <v>86.25036692515147</v>
      </c>
      <c r="C597" s="25">
        <f>MAX(Ck+(Tt*cm_opti+(1-Tt)*cm_pess)*(MIN(B596,100)+yKG*F596),Ck)</f>
        <v>81.66726482307084</v>
      </c>
      <c r="D597" s="25">
        <f>MAX(In+i*(MIN(B596,100)-MIN(B595,100)),0)</f>
        <v>4.5831021020806375</v>
      </c>
      <c r="E597" s="25">
        <f>hk*MIN(B596,100)^e</f>
        <v>72.48311414761746</v>
      </c>
      <c r="F597" s="25">
        <f>E597-E596</f>
        <v>-1.4266898668127226</v>
      </c>
      <c r="G597" s="24">
        <f ca="1">IF(RAND()&lt;1-(E596/Hmax)^p,1,0)</f>
        <v>1</v>
      </c>
    </row>
    <row r="598" spans="1:7" ht="12.75" customHeight="1">
      <c r="A598" s="24">
        <f>A597+1</f>
        <v>589</v>
      </c>
      <c r="B598" s="25">
        <f>Ct+It</f>
        <v>84.27163126020488</v>
      </c>
      <c r="C598" s="25">
        <f>MAX(Ck+(Tt*cm_opti+(1-Tt)*cm_pess)*(MIN(B597,100)+yKG*F597),Ck)</f>
        <v>78.71495556675863</v>
      </c>
      <c r="D598" s="25">
        <f>MAX(In+i*(MIN(B597,100)-MIN(B596,100)),0)</f>
        <v>5.556675693446259</v>
      </c>
      <c r="E598" s="25">
        <f>hk*MIN(B597,100)^e</f>
        <v>74.39125794723263</v>
      </c>
      <c r="F598" s="25">
        <f>E598-E597</f>
        <v>1.9081437996151749</v>
      </c>
      <c r="G598" s="24">
        <f ca="1">IF(RAND()&lt;1-(E597/Hmax)^p,1,0)</f>
        <v>0</v>
      </c>
    </row>
    <row r="599" spans="1:7" s="31" customFormat="1" ht="12.75" customHeight="1">
      <c r="A599" s="31">
        <f>A598+1</f>
        <v>590</v>
      </c>
      <c r="B599" s="32">
        <f>Ct+It</f>
        <v>86.04699929611908</v>
      </c>
      <c r="C599" s="32">
        <f>MAX(Ck+(Tt*cm_opti+(1-Tt)*cm_pess)*(MIN(B598,100)+yKG*F598),Ck)</f>
        <v>82.03636712859237</v>
      </c>
      <c r="D599" s="32">
        <f>MAX(In+i*(MIN(B598,100)-MIN(B597,100)),0)</f>
        <v>4.010632167526708</v>
      </c>
      <c r="E599" s="32">
        <f>hk*MIN(B598,100)^e</f>
        <v>71.01707835255941</v>
      </c>
      <c r="F599" s="32">
        <f>E599-E598</f>
        <v>-3.3741795946732225</v>
      </c>
      <c r="G599" s="31">
        <f ca="1">IF(RAND()&lt;1-(E598/Hmax)^p,1,0)</f>
        <v>1</v>
      </c>
    </row>
    <row r="600" spans="1:7" ht="12.75" customHeight="1">
      <c r="A600" s="24">
        <f>A599+1</f>
        <v>591</v>
      </c>
      <c r="B600" s="25">
        <f>Ct+It</f>
        <v>88.31062025579025</v>
      </c>
      <c r="C600" s="25">
        <f>MAX(Ck+(Tt*cm_opti+(1-Tt)*cm_pess)*(MIN(B599,100)+yKG*F599),Ck)</f>
        <v>82.42293623783316</v>
      </c>
      <c r="D600" s="25">
        <f>MAX(In+i*(MIN(B599,100)-MIN(B598,100)),0)</f>
        <v>5.887684017957099</v>
      </c>
      <c r="E600" s="25">
        <f>hk*MIN(B599,100)^e</f>
        <v>74.04086087866318</v>
      </c>
      <c r="F600" s="25">
        <f>E600-E599</f>
        <v>3.0237825261037727</v>
      </c>
      <c r="G600" s="24">
        <f ca="1">IF(RAND()&lt;1-(E599/Hmax)^p,1,0)</f>
        <v>1</v>
      </c>
    </row>
    <row r="601" spans="1:7" ht="12.75" customHeight="1">
      <c r="A601" s="24">
        <f>A600+1</f>
        <v>592</v>
      </c>
      <c r="B601" s="25">
        <f>Ct+It</f>
        <v>91.83839148405437</v>
      </c>
      <c r="C601" s="25">
        <f>MAX(Ck+(Tt*cm_opti+(1-Tt)*cm_pess)*(MIN(B600,100)+yKG*F600),Ck)</f>
        <v>85.70658100421878</v>
      </c>
      <c r="D601" s="25">
        <f>MAX(In+i*(MIN(B600,100)-MIN(B599,100)),0)</f>
        <v>6.131810479835586</v>
      </c>
      <c r="E601" s="25">
        <f>hk*MIN(B600,100)^e</f>
        <v>77.98765649962392</v>
      </c>
      <c r="F601" s="25">
        <f>E601-E600</f>
        <v>3.946795620960742</v>
      </c>
      <c r="G601" s="24">
        <f ca="1">IF(RAND()&lt;1-(E600/Hmax)^p,1,0)</f>
        <v>1</v>
      </c>
    </row>
    <row r="602" spans="1:7" ht="12.75" customHeight="1">
      <c r="A602" s="24">
        <f>A601+1</f>
        <v>593</v>
      </c>
      <c r="B602" s="25">
        <f>Ct+It</f>
        <v>91.02395792556771</v>
      </c>
      <c r="C602" s="25">
        <f>MAX(Ck+(Tt*cm_opti+(1-Tt)*cm_pess)*(MIN(B601,100)+yKG*F601),Ck)</f>
        <v>84.26007231143565</v>
      </c>
      <c r="D602" s="25">
        <f>MAX(In+i*(MIN(B601,100)-MIN(B600,100)),0)</f>
        <v>6.763885614132057</v>
      </c>
      <c r="E602" s="25">
        <f>hk*MIN(B601,100)^e</f>
        <v>84.3429015037843</v>
      </c>
      <c r="F602" s="25">
        <f>E602-E601</f>
        <v>6.3552450041603805</v>
      </c>
      <c r="G602" s="24">
        <f ca="1">IF(RAND()&lt;1-(E601/Hmax)^p,1,0)</f>
        <v>0</v>
      </c>
    </row>
    <row r="603" spans="1:7" ht="12.75" customHeight="1">
      <c r="A603" s="24">
        <f>A602+1</f>
        <v>594</v>
      </c>
      <c r="B603" s="25">
        <f>Ct+It</f>
        <v>88.68299856204293</v>
      </c>
      <c r="C603" s="25">
        <f>MAX(Ck+(Tt*cm_opti+(1-Tt)*cm_pess)*(MIN(B602,100)+yKG*F602),Ck)</f>
        <v>84.09021534128625</v>
      </c>
      <c r="D603" s="25">
        <f>MAX(In+i*(MIN(B602,100)-MIN(B601,100)),0)</f>
        <v>4.592783220756672</v>
      </c>
      <c r="E603" s="25">
        <f>hk*MIN(B602,100)^e</f>
        <v>82.85360916435522</v>
      </c>
      <c r="F603" s="25">
        <f>E603-E602</f>
        <v>-1.4892923394290847</v>
      </c>
      <c r="G603" s="24">
        <f ca="1">IF(RAND()&lt;1-(E602/Hmax)^p,1,0)</f>
        <v>0</v>
      </c>
    </row>
    <row r="604" spans="1:7" ht="12.75" customHeight="1">
      <c r="A604" s="24">
        <f>A603+1</f>
        <v>595</v>
      </c>
      <c r="B604" s="25">
        <f>Ct+It</f>
        <v>84.47806069998614</v>
      </c>
      <c r="C604" s="25">
        <f>MAX(Ck+(Tt*cm_opti+(1-Tt)*cm_pess)*(MIN(B603,100)+yKG*F603),Ck)</f>
        <v>80.64854038174853</v>
      </c>
      <c r="D604" s="25">
        <f>MAX(In+i*(MIN(B603,100)-MIN(B602,100)),0)</f>
        <v>3.8295203182376056</v>
      </c>
      <c r="E604" s="25">
        <f>hk*MIN(B603,100)^e</f>
        <v>78.64674233955307</v>
      </c>
      <c r="F604" s="25">
        <f>E604-E603</f>
        <v>-4.206866824802148</v>
      </c>
      <c r="G604" s="24">
        <f ca="1">IF(RAND()&lt;1-(E603/Hmax)^p,1,0)</f>
        <v>0</v>
      </c>
    </row>
    <row r="605" spans="1:7" ht="12.75" customHeight="1">
      <c r="A605" s="24">
        <f>A604+1</f>
        <v>596</v>
      </c>
      <c r="B605" s="25">
        <f>Ct+It</f>
        <v>83.80992346368939</v>
      </c>
      <c r="C605" s="25">
        <f>MAX(Ck+(Tt*cm_opti+(1-Tt)*cm_pess)*(MIN(B604,100)+yKG*F604),Ck)</f>
        <v>80.91239239471777</v>
      </c>
      <c r="D605" s="25">
        <f>MAX(In+i*(MIN(B604,100)-MIN(B603,100)),0)</f>
        <v>2.8975310689716096</v>
      </c>
      <c r="E605" s="25">
        <f>hk*MIN(B604,100)^e</f>
        <v>71.36542739630544</v>
      </c>
      <c r="F605" s="25">
        <f>E605-E604</f>
        <v>-7.2813149432476365</v>
      </c>
      <c r="G605" s="24">
        <f ca="1">IF(RAND()&lt;1-(E604/Hmax)^p,1,0)</f>
        <v>1</v>
      </c>
    </row>
    <row r="606" spans="1:7" ht="12.75" customHeight="1">
      <c r="A606" s="24">
        <f>A605+1</f>
        <v>597</v>
      </c>
      <c r="B606" s="25">
        <f>Ct+It</f>
        <v>84.35708690054747</v>
      </c>
      <c r="C606" s="25">
        <f>MAX(Ck+(Tt*cm_opti+(1-Tt)*cm_pess)*(MIN(B605,100)+yKG*F605),Ck)</f>
        <v>79.69115551869585</v>
      </c>
      <c r="D606" s="25">
        <f>MAX(In+i*(MIN(B605,100)-MIN(B604,100)),0)</f>
        <v>4.665931381851621</v>
      </c>
      <c r="E606" s="25">
        <f>hk*MIN(B605,100)^e</f>
        <v>70.24103270989472</v>
      </c>
      <c r="F606" s="25">
        <f>E606-E605</f>
        <v>-1.1243946864107102</v>
      </c>
      <c r="G606" s="24">
        <f ca="1">IF(RAND()&lt;1-(E605/Hmax)^p,1,0)</f>
        <v>1</v>
      </c>
    </row>
    <row r="607" spans="1:7" ht="12.75" customHeight="1">
      <c r="A607" s="24">
        <f>A606+1</f>
        <v>598</v>
      </c>
      <c r="B607" s="25">
        <f>Ct+It</f>
        <v>86.73817171303212</v>
      </c>
      <c r="C607" s="25">
        <f>MAX(Ck+(Tt*cm_opti+(1-Tt)*cm_pess)*(MIN(B606,100)+yKG*F606),Ck)</f>
        <v>81.46458999460307</v>
      </c>
      <c r="D607" s="25">
        <f>MAX(In+i*(MIN(B606,100)-MIN(B605,100)),0)</f>
        <v>5.2735817184290426</v>
      </c>
      <c r="E607" s="25">
        <f>hk*MIN(B606,100)^e</f>
        <v>71.16118110346518</v>
      </c>
      <c r="F607" s="25">
        <f>E607-E606</f>
        <v>0.9201483935704573</v>
      </c>
      <c r="G607" s="24">
        <f ca="1">IF(RAND()&lt;1-(E606/Hmax)^p,1,0)</f>
        <v>1</v>
      </c>
    </row>
    <row r="608" spans="1:7" ht="12.75" customHeight="1">
      <c r="A608" s="24">
        <f>A607+1</f>
        <v>599</v>
      </c>
      <c r="B608" s="25">
        <f>Ct+It</f>
        <v>85.76510945538212</v>
      </c>
      <c r="C608" s="25">
        <f>MAX(Ck+(Tt*cm_opti+(1-Tt)*cm_pess)*(MIN(B607,100)+yKG*F607),Ck)</f>
        <v>79.57456704913979</v>
      </c>
      <c r="D608" s="25">
        <f>MAX(In+i*(MIN(B607,100)-MIN(B606,100)),0)</f>
        <v>6.190542406242322</v>
      </c>
      <c r="E608" s="25">
        <f>hk*MIN(B607,100)^e</f>
        <v>75.23510432119446</v>
      </c>
      <c r="F608" s="25">
        <f>E608-E607</f>
        <v>4.0739232177292735</v>
      </c>
      <c r="G608" s="24">
        <f ca="1">IF(RAND()&lt;1-(E607/Hmax)^p,1,0)</f>
        <v>0</v>
      </c>
    </row>
    <row r="609" spans="1:7" s="31" customFormat="1" ht="12.75" customHeight="1">
      <c r="A609" s="31">
        <f>A608+1</f>
        <v>600</v>
      </c>
      <c r="B609" s="32">
        <f>Ct+It</f>
        <v>88.27952059201726</v>
      </c>
      <c r="C609" s="32">
        <f>MAX(Ck+(Tt*cm_opti+(1-Tt)*cm_pess)*(MIN(B608,100)+yKG*F608),Ck)</f>
        <v>83.76605172084227</v>
      </c>
      <c r="D609" s="32">
        <f>MAX(In+i*(MIN(B608,100)-MIN(B607,100)),0)</f>
        <v>4.513468871175</v>
      </c>
      <c r="E609" s="32">
        <f>hk*MIN(B608,100)^e</f>
        <v>73.55653999893676</v>
      </c>
      <c r="F609" s="32">
        <f>E609-E608</f>
        <v>-1.6785643222576994</v>
      </c>
      <c r="G609" s="31">
        <f ca="1">IF(RAND()&lt;1-(E608/Hmax)^p,1,0)</f>
        <v>1</v>
      </c>
    </row>
    <row r="610" spans="1:7" ht="12.75" customHeight="1">
      <c r="A610" s="24">
        <f>A609+1</f>
        <v>601</v>
      </c>
      <c r="B610" s="25">
        <f>Ct+It</f>
        <v>86.54510917747986</v>
      </c>
      <c r="C610" s="25">
        <f>MAX(Ck+(Tt*cm_opti+(1-Tt)*cm_pess)*(MIN(B609,100)+yKG*F609),Ck)</f>
        <v>80.28790360916229</v>
      </c>
      <c r="D610" s="25">
        <f>MAX(In+i*(MIN(B609,100)-MIN(B608,100)),0)</f>
        <v>6.257205568317573</v>
      </c>
      <c r="E610" s="25">
        <f>hk*MIN(B609,100)^e</f>
        <v>77.932737559564</v>
      </c>
      <c r="F610" s="25">
        <f>E610-E609</f>
        <v>4.376197560627247</v>
      </c>
      <c r="G610" s="24">
        <f ca="1">IF(RAND()&lt;1-(E609/Hmax)^p,1,0)</f>
        <v>0</v>
      </c>
    </row>
    <row r="611" spans="1:7" ht="12.75" customHeight="1">
      <c r="A611" s="24">
        <f>A610+1</f>
        <v>602</v>
      </c>
      <c r="B611" s="25">
        <f>Ct+It</f>
        <v>88.62607907522246</v>
      </c>
      <c r="C611" s="25">
        <f>MAX(Ck+(Tt*cm_opti+(1-Tt)*cm_pess)*(MIN(B610,100)+yKG*F610),Ck)</f>
        <v>84.49328478249117</v>
      </c>
      <c r="D611" s="25">
        <f>MAX(In+i*(MIN(B610,100)-MIN(B609,100)),0)</f>
        <v>4.1327942927312975</v>
      </c>
      <c r="E611" s="25">
        <f>hk*MIN(B610,100)^e</f>
        <v>74.90055922541909</v>
      </c>
      <c r="F611" s="25">
        <f>E611-E610</f>
        <v>-3.032178334144916</v>
      </c>
      <c r="G611" s="24">
        <f ca="1">IF(RAND()&lt;1-(E610/Hmax)^p,1,0)</f>
        <v>1</v>
      </c>
    </row>
    <row r="612" spans="1:7" ht="12.75" customHeight="1">
      <c r="A612" s="24">
        <f>A611+1</f>
        <v>603</v>
      </c>
      <c r="B612" s="25">
        <f>Ct+It</f>
        <v>86.33491254222028</v>
      </c>
      <c r="C612" s="25">
        <f>MAX(Ck+(Tt*cm_opti+(1-Tt)*cm_pess)*(MIN(B611,100)+yKG*F611),Ck)</f>
        <v>80.29442759334898</v>
      </c>
      <c r="D612" s="25">
        <f>MAX(In+i*(MIN(B611,100)-MIN(B610,100)),0)</f>
        <v>6.040484948871303</v>
      </c>
      <c r="E612" s="25">
        <f>hk*MIN(B611,100)^e</f>
        <v>78.54581892247585</v>
      </c>
      <c r="F612" s="25">
        <f>E612-E611</f>
        <v>3.6452596970567583</v>
      </c>
      <c r="G612" s="24">
        <f ca="1">IF(RAND()&lt;1-(E611/Hmax)^p,1,0)</f>
        <v>0</v>
      </c>
    </row>
    <row r="613" spans="1:7" ht="12.75" customHeight="1">
      <c r="A613" s="24">
        <f>A612+1</f>
        <v>604</v>
      </c>
      <c r="B613" s="25">
        <f>Ct+It</f>
        <v>83.65139870668649</v>
      </c>
      <c r="C613" s="25">
        <f>MAX(Ck+(Tt*cm_opti+(1-Tt)*cm_pess)*(MIN(B612,100)+yKG*F612),Ck)</f>
        <v>79.79698197318758</v>
      </c>
      <c r="D613" s="25">
        <f>MAX(In+i*(MIN(B612,100)-MIN(B611,100)),0)</f>
        <v>3.8544167334989083</v>
      </c>
      <c r="E613" s="25">
        <f>hk*MIN(B612,100)^e</f>
        <v>74.53717123672824</v>
      </c>
      <c r="F613" s="25">
        <f>E613-E612</f>
        <v>-4.008647685747604</v>
      </c>
      <c r="G613" s="24">
        <f ca="1">IF(RAND()&lt;1-(E612/Hmax)^p,1,0)</f>
        <v>0</v>
      </c>
    </row>
    <row r="614" spans="1:7" ht="12.75" customHeight="1">
      <c r="A614" s="24">
        <f>A613+1</f>
        <v>605</v>
      </c>
      <c r="B614" s="25">
        <f>Ct+It</f>
        <v>83.91009434969527</v>
      </c>
      <c r="C614" s="25">
        <f>MAX(Ck+(Tt*cm_opti+(1-Tt)*cm_pess)*(MIN(B613,100)+yKG*F613),Ck)</f>
        <v>80.25185126746216</v>
      </c>
      <c r="D614" s="25">
        <f>MAX(In+i*(MIN(B613,100)-MIN(B612,100)),0)</f>
        <v>3.6582430822331062</v>
      </c>
      <c r="E614" s="25">
        <f>hk*MIN(B613,100)^e</f>
        <v>69.97556505585031</v>
      </c>
      <c r="F614" s="25">
        <f>E614-E613</f>
        <v>-4.561606180877931</v>
      </c>
      <c r="G614" s="24">
        <f ca="1">IF(RAND()&lt;1-(E613/Hmax)^p,1,0)</f>
        <v>1</v>
      </c>
    </row>
    <row r="615" spans="1:7" ht="12.75" customHeight="1">
      <c r="A615" s="24">
        <f>A614+1</f>
        <v>606</v>
      </c>
      <c r="B615" s="25">
        <f>Ct+It</f>
        <v>85.48358670530882</v>
      </c>
      <c r="C615" s="25">
        <f>MAX(Ck+(Tt*cm_opti+(1-Tt)*cm_pess)*(MIN(B614,100)+yKG*F614),Ck)</f>
        <v>80.35423888380443</v>
      </c>
      <c r="D615" s="25">
        <f>MAX(In+i*(MIN(B614,100)-MIN(B613,100)),0)</f>
        <v>5.129347821504389</v>
      </c>
      <c r="E615" s="25">
        <f>hk*MIN(B614,100)^e</f>
        <v>70.40903933774763</v>
      </c>
      <c r="F615" s="25">
        <f>E615-E614</f>
        <v>0.4334742818973183</v>
      </c>
      <c r="G615" s="24">
        <f ca="1">IF(RAND()&lt;1-(E614/Hmax)^p,1,0)</f>
        <v>1</v>
      </c>
    </row>
    <row r="616" spans="1:7" ht="12.75" customHeight="1">
      <c r="A616" s="24">
        <f>A615+1</f>
        <v>607</v>
      </c>
      <c r="B616" s="25">
        <f>Ct+It</f>
        <v>88.53990816222245</v>
      </c>
      <c r="C616" s="25">
        <f>MAX(Ck+(Tt*cm_opti+(1-Tt)*cm_pess)*(MIN(B615,100)+yKG*F615),Ck)</f>
        <v>82.75316198441567</v>
      </c>
      <c r="D616" s="25">
        <f>MAX(In+i*(MIN(B615,100)-MIN(B614,100)),0)</f>
        <v>5.786746177806776</v>
      </c>
      <c r="E616" s="25">
        <f>hk*MIN(B615,100)^e</f>
        <v>73.07443596004052</v>
      </c>
      <c r="F616" s="25">
        <f>E616-E615</f>
        <v>2.6653966222928887</v>
      </c>
      <c r="G616" s="24">
        <f ca="1">IF(RAND()&lt;1-(E615/Hmax)^p,1,0)</f>
        <v>1</v>
      </c>
    </row>
    <row r="617" spans="1:7" ht="12.75" customHeight="1">
      <c r="A617" s="24">
        <f>A616+1</f>
        <v>608</v>
      </c>
      <c r="B617" s="25">
        <f>Ct+It</f>
        <v>92.35347944858312</v>
      </c>
      <c r="C617" s="25">
        <f>MAX(Ck+(Tt*cm_opti+(1-Tt)*cm_pess)*(MIN(B616,100)+yKG*F616),Ck)</f>
        <v>85.8253187201263</v>
      </c>
      <c r="D617" s="25">
        <f>MAX(In+i*(MIN(B616,100)-MIN(B615,100)),0)</f>
        <v>6.528160728456811</v>
      </c>
      <c r="E617" s="25">
        <f>hk*MIN(B616,100)^e</f>
        <v>78.39315337374785</v>
      </c>
      <c r="F617" s="25">
        <f>E617-E616</f>
        <v>5.318717413707333</v>
      </c>
      <c r="G617" s="24">
        <f ca="1">IF(RAND()&lt;1-(E616/Hmax)^p,1,0)</f>
        <v>1</v>
      </c>
    </row>
    <row r="618" spans="1:7" ht="12.75" customHeight="1">
      <c r="A618" s="24">
        <f>A617+1</f>
        <v>609</v>
      </c>
      <c r="B618" s="25">
        <f>Ct+It</f>
        <v>91.8533126847883</v>
      </c>
      <c r="C618" s="25">
        <f>MAX(Ck+(Tt*cm_opti+(1-Tt)*cm_pess)*(MIN(B617,100)+yKG*F617),Ck)</f>
        <v>84.94652704160796</v>
      </c>
      <c r="D618" s="25">
        <f>MAX(In+i*(MIN(B617,100)-MIN(B616,100)),0)</f>
        <v>6.906785643180335</v>
      </c>
      <c r="E618" s="25">
        <f>hk*MIN(B617,100)^e</f>
        <v>85.29165166259864</v>
      </c>
      <c r="F618" s="25">
        <f>E618-E617</f>
        <v>6.898498288850789</v>
      </c>
      <c r="G618" s="24">
        <f ca="1">IF(RAND()&lt;1-(E617/Hmax)^p,1,0)</f>
        <v>0</v>
      </c>
    </row>
    <row r="619" spans="1:7" s="31" customFormat="1" ht="12.75" customHeight="1">
      <c r="A619" s="31">
        <f>A618+1</f>
        <v>610</v>
      </c>
      <c r="B619" s="32">
        <f>Ct+It</f>
        <v>89.6122664237034</v>
      </c>
      <c r="C619" s="32">
        <f>MAX(Ck+(Tt*cm_opti+(1-Tt)*cm_pess)*(MIN(B618,100)+yKG*F618),Ck)</f>
        <v>84.8623498056008</v>
      </c>
      <c r="D619" s="32">
        <f>MAX(In+i*(MIN(B618,100)-MIN(B617,100)),0)</f>
        <v>4.749916618102596</v>
      </c>
      <c r="E619" s="32">
        <f>hk*MIN(B618,100)^e</f>
        <v>84.37031051169494</v>
      </c>
      <c r="F619" s="32">
        <f>E619-E618</f>
        <v>-0.9213411509037002</v>
      </c>
      <c r="G619" s="31">
        <f ca="1">IF(RAND()&lt;1-(E618/Hmax)^p,1,0)</f>
        <v>0</v>
      </c>
    </row>
    <row r="620" spans="1:7" ht="12.75" customHeight="1">
      <c r="A620" s="24">
        <f>A619+1</f>
        <v>611</v>
      </c>
      <c r="B620" s="25">
        <f>Ct+It</f>
        <v>89.85411833503841</v>
      </c>
      <c r="C620" s="25">
        <f>MAX(Ck+(Tt*cm_opti+(1-Tt)*cm_pess)*(MIN(B619,100)+yKG*F619),Ck)</f>
        <v>85.97464146558086</v>
      </c>
      <c r="D620" s="25">
        <f>MAX(In+i*(MIN(B619,100)-MIN(B618,100)),0)</f>
        <v>3.879476869457548</v>
      </c>
      <c r="E620" s="25">
        <f>hk*MIN(B619,100)^e</f>
        <v>80.303582935928</v>
      </c>
      <c r="F620" s="25">
        <f>E620-E619</f>
        <v>-4.066727575766933</v>
      </c>
      <c r="G620" s="24">
        <f ca="1">IF(RAND()&lt;1-(E619/Hmax)^p,1,0)</f>
        <v>1</v>
      </c>
    </row>
    <row r="621" spans="1:7" ht="12.75" customHeight="1">
      <c r="A621" s="24">
        <f>A620+1</f>
        <v>612</v>
      </c>
      <c r="B621" s="25">
        <f>Ct+It</f>
        <v>90.63274693059967</v>
      </c>
      <c r="C621" s="25">
        <f>MAX(Ck+(Tt*cm_opti+(1-Tt)*cm_pess)*(MIN(B620,100)+yKG*F620),Ck)</f>
        <v>85.51182097493216</v>
      </c>
      <c r="D621" s="25">
        <f>MAX(In+i*(MIN(B620,100)-MIN(B619,100)),0)</f>
        <v>5.120925955667502</v>
      </c>
      <c r="E621" s="25">
        <f>hk*MIN(B620,100)^e</f>
        <v>80.73762581767085</v>
      </c>
      <c r="F621" s="25">
        <f>E621-E620</f>
        <v>0.43404288174284034</v>
      </c>
      <c r="G621" s="24">
        <f ca="1">IF(RAND()&lt;1-(E620/Hmax)^p,1,0)</f>
        <v>1</v>
      </c>
    </row>
    <row r="622" spans="1:7" ht="12.75" customHeight="1">
      <c r="A622" s="24">
        <f>A621+1</f>
        <v>613</v>
      </c>
      <c r="B622" s="25">
        <f>Ct+It</f>
        <v>87.98232041860892</v>
      </c>
      <c r="C622" s="25">
        <f>MAX(Ck+(Tt*cm_opti+(1-Tt)*cm_pess)*(MIN(B621,100)+yKG*F621),Ck)</f>
        <v>82.59300612082829</v>
      </c>
      <c r="D622" s="25">
        <f>MAX(In+i*(MIN(B621,100)-MIN(B620,100)),0)</f>
        <v>5.389314297780629</v>
      </c>
      <c r="E622" s="25">
        <f>hk*MIN(B621,100)^e</f>
        <v>82.14294816186123</v>
      </c>
      <c r="F622" s="25">
        <f>E622-E621</f>
        <v>1.405322344190381</v>
      </c>
      <c r="G622" s="24">
        <f ca="1">IF(RAND()&lt;1-(E621/Hmax)^p,1,0)</f>
        <v>0</v>
      </c>
    </row>
    <row r="623" spans="1:7" ht="12.75" customHeight="1">
      <c r="A623" s="24">
        <f>A622+1</f>
        <v>614</v>
      </c>
      <c r="B623" s="25">
        <f>Ct+It</f>
        <v>84.34170754772984</v>
      </c>
      <c r="C623" s="25">
        <f>MAX(Ck+(Tt*cm_opti+(1-Tt)*cm_pess)*(MIN(B622,100)+yKG*F622),Ck)</f>
        <v>80.66692080372522</v>
      </c>
      <c r="D623" s="25">
        <f>MAX(In+i*(MIN(B622,100)-MIN(B621,100)),0)</f>
        <v>3.674786744004628</v>
      </c>
      <c r="E623" s="25">
        <f>hk*MIN(B622,100)^e</f>
        <v>77.40888706242768</v>
      </c>
      <c r="F623" s="25">
        <f>E623-E622</f>
        <v>-4.734061099433546</v>
      </c>
      <c r="G623" s="24">
        <f ca="1">IF(RAND()&lt;1-(E622/Hmax)^p,1,0)</f>
        <v>0</v>
      </c>
    </row>
    <row r="624" spans="1:7" ht="12.75" customHeight="1">
      <c r="A624" s="24">
        <f>A623+1</f>
        <v>615</v>
      </c>
      <c r="B624" s="25">
        <f>Ct+It</f>
        <v>79.70624738285761</v>
      </c>
      <c r="C624" s="25">
        <f>MAX(Ck+(Tt*cm_opti+(1-Tt)*cm_pess)*(MIN(B623,100)+yKG*F623),Ck)</f>
        <v>76.52655381829716</v>
      </c>
      <c r="D624" s="25">
        <f>MAX(In+i*(MIN(B623,100)-MIN(B622,100)),0)</f>
        <v>3.179693564560459</v>
      </c>
      <c r="E624" s="25">
        <f>hk*MIN(B623,100)^e</f>
        <v>71.13523632066789</v>
      </c>
      <c r="F624" s="25">
        <f>E624-E623</f>
        <v>-6.273650741759795</v>
      </c>
      <c r="G624" s="24">
        <f ca="1">IF(RAND()&lt;1-(E623/Hmax)^p,1,0)</f>
        <v>0</v>
      </c>
    </row>
    <row r="625" spans="1:7" ht="12.75" customHeight="1">
      <c r="A625" s="24">
        <f>A624+1</f>
        <v>616</v>
      </c>
      <c r="B625" s="25">
        <f>Ct+It</f>
        <v>79.0994294103689</v>
      </c>
      <c r="C625" s="25">
        <f>MAX(Ck+(Tt*cm_opti+(1-Tt)*cm_pess)*(MIN(B624,100)+yKG*F624),Ck)</f>
        <v>76.41715949280501</v>
      </c>
      <c r="D625" s="25">
        <f>MAX(In+i*(MIN(B624,100)-MIN(B623,100)),0)</f>
        <v>2.682269917563886</v>
      </c>
      <c r="E625" s="25">
        <f>hk*MIN(B624,100)^e</f>
        <v>63.530858718572965</v>
      </c>
      <c r="F625" s="25">
        <f>E625-E624</f>
        <v>-7.604377602094921</v>
      </c>
      <c r="G625" s="24">
        <f ca="1">IF(RAND()&lt;1-(E624/Hmax)^p,1,0)</f>
        <v>1</v>
      </c>
    </row>
    <row r="626" spans="1:7" ht="12.75" customHeight="1">
      <c r="A626" s="24">
        <f>A625+1</f>
        <v>617</v>
      </c>
      <c r="B626" s="25">
        <f>Ct+It</f>
        <v>76.45525902163178</v>
      </c>
      <c r="C626" s="25">
        <f>MAX(Ck+(Tt*cm_opti+(1-Tt)*cm_pess)*(MIN(B625,100)+yKG*F625),Ck)</f>
        <v>71.75866800787614</v>
      </c>
      <c r="D626" s="25">
        <f>MAX(In+i*(MIN(B625,100)-MIN(B624,100)),0)</f>
        <v>4.6965910137556435</v>
      </c>
      <c r="E626" s="25">
        <f>hk*MIN(B625,100)^e</f>
        <v>62.56719733045932</v>
      </c>
      <c r="F626" s="25">
        <f>E626-E625</f>
        <v>-0.9636613881136427</v>
      </c>
      <c r="G626" s="24">
        <f ca="1">IF(RAND()&lt;1-(E625/Hmax)^p,1,0)</f>
        <v>0</v>
      </c>
    </row>
    <row r="627" spans="1:7" ht="12.75" customHeight="1">
      <c r="A627" s="24">
        <f>A626+1</f>
        <v>618</v>
      </c>
      <c r="B627" s="25">
        <f>Ct+It</f>
        <v>78.46010692904431</v>
      </c>
      <c r="C627" s="25">
        <f>MAX(Ck+(Tt*cm_opti+(1-Tt)*cm_pess)*(MIN(B626,100)+yKG*F626),Ck)</f>
        <v>74.78219212341287</v>
      </c>
      <c r="D627" s="25">
        <f>MAX(In+i*(MIN(B626,100)-MIN(B625,100)),0)</f>
        <v>3.6779148056314384</v>
      </c>
      <c r="E627" s="25">
        <f>hk*MIN(B626,100)^e</f>
        <v>58.454066320648074</v>
      </c>
      <c r="F627" s="25">
        <f>E627-E626</f>
        <v>-4.113131009811248</v>
      </c>
      <c r="G627" s="24">
        <f ca="1">IF(RAND()&lt;1-(E626/Hmax)^p,1,0)</f>
        <v>1</v>
      </c>
    </row>
    <row r="628" spans="1:7" ht="12.75" customHeight="1">
      <c r="A628" s="24">
        <f>A627+1</f>
        <v>619</v>
      </c>
      <c r="B628" s="25">
        <f>Ct+It</f>
        <v>81.81947450380905</v>
      </c>
      <c r="C628" s="25">
        <f>MAX(Ck+(Tt*cm_opti+(1-Tt)*cm_pess)*(MIN(B627,100)+yKG*F627),Ck)</f>
        <v>75.81705055010278</v>
      </c>
      <c r="D628" s="25">
        <f>MAX(In+i*(MIN(B627,100)-MIN(B626,100)),0)</f>
        <v>6.00242395370627</v>
      </c>
      <c r="E628" s="25">
        <f>hk*MIN(B627,100)^e</f>
        <v>61.55988379317068</v>
      </c>
      <c r="F628" s="25">
        <f>E628-E627</f>
        <v>3.1058174725226024</v>
      </c>
      <c r="G628" s="24">
        <f ca="1">IF(RAND()&lt;1-(E627/Hmax)^p,1,0)</f>
        <v>1</v>
      </c>
    </row>
    <row r="629" spans="1:7" s="31" customFormat="1" ht="12.75" customHeight="1">
      <c r="A629" s="31">
        <f>A628+1</f>
        <v>620</v>
      </c>
      <c r="B629" s="32">
        <f>Ct+It</f>
        <v>86.88622332853109</v>
      </c>
      <c r="C629" s="32">
        <f>MAX(Ck+(Tt*cm_opti+(1-Tt)*cm_pess)*(MIN(B628,100)+yKG*F628),Ck)</f>
        <v>80.20653954114873</v>
      </c>
      <c r="D629" s="32">
        <f>MAX(In+i*(MIN(B628,100)-MIN(B627,100)),0)</f>
        <v>6.679683787382366</v>
      </c>
      <c r="E629" s="32">
        <f>hk*MIN(B628,100)^e</f>
        <v>66.9442640807946</v>
      </c>
      <c r="F629" s="32">
        <f>E629-E628</f>
        <v>5.3843802876239195</v>
      </c>
      <c r="G629" s="31">
        <f ca="1">IF(RAND()&lt;1-(E628/Hmax)^p,1,0)</f>
        <v>1</v>
      </c>
    </row>
    <row r="630" spans="1:7" ht="12.75" customHeight="1">
      <c r="A630" s="24">
        <f>A629+1</f>
        <v>621</v>
      </c>
      <c r="B630" s="25">
        <f>Ct+It</f>
        <v>92.53084505273253</v>
      </c>
      <c r="C630" s="25">
        <f>MAX(Ck+(Tt*cm_opti+(1-Tt)*cm_pess)*(MIN(B629,100)+yKG*F629),Ck)</f>
        <v>84.9974706403715</v>
      </c>
      <c r="D630" s="25">
        <f>MAX(In+i*(MIN(B629,100)-MIN(B628,100)),0)</f>
        <v>7.53337441236102</v>
      </c>
      <c r="E630" s="25">
        <f>hk*MIN(B629,100)^e</f>
        <v>75.4921580429538</v>
      </c>
      <c r="F630" s="25">
        <f>E630-E629</f>
        <v>8.547893962159208</v>
      </c>
      <c r="G630" s="24">
        <f ca="1">IF(RAND()&lt;1-(E629/Hmax)^p,1,0)</f>
        <v>1</v>
      </c>
    </row>
    <row r="631" spans="1:7" ht="12.75" customHeight="1">
      <c r="A631" s="24">
        <f>A630+1</f>
        <v>622</v>
      </c>
      <c r="B631" s="25">
        <f>Ct+It</f>
        <v>93.5565656967186</v>
      </c>
      <c r="C631" s="25">
        <f>MAX(Ck+(Tt*cm_opti+(1-Tt)*cm_pess)*(MIN(B630,100)+yKG*F630),Ck)</f>
        <v>85.73425483461787</v>
      </c>
      <c r="D631" s="25">
        <f>MAX(In+i*(MIN(B630,100)-MIN(B629,100)),0)</f>
        <v>7.822310862100721</v>
      </c>
      <c r="E631" s="25">
        <f>hk*MIN(B630,100)^e</f>
        <v>85.61957286172796</v>
      </c>
      <c r="F631" s="25">
        <f>E631-E630</f>
        <v>10.127414818774156</v>
      </c>
      <c r="G631" s="24">
        <f ca="1">IF(RAND()&lt;1-(E630/Hmax)^p,1,0)</f>
        <v>0</v>
      </c>
    </row>
    <row r="632" spans="1:7" ht="12.75" customHeight="1">
      <c r="A632" s="24">
        <f>A631+1</f>
        <v>623</v>
      </c>
      <c r="B632" s="25">
        <f>Ct+It</f>
        <v>92.38359584312273</v>
      </c>
      <c r="C632" s="25">
        <f>MAX(Ck+(Tt*cm_opti+(1-Tt)*cm_pess)*(MIN(B631,100)+yKG*F631),Ck)</f>
        <v>86.8707355211297</v>
      </c>
      <c r="D632" s="25">
        <f>MAX(In+i*(MIN(B631,100)-MIN(B630,100)),0)</f>
        <v>5.512860321993031</v>
      </c>
      <c r="E632" s="25">
        <f>hk*MIN(B631,100)^e</f>
        <v>87.52830984964423</v>
      </c>
      <c r="F632" s="25">
        <f>E632-E631</f>
        <v>1.9087369879162708</v>
      </c>
      <c r="G632" s="24">
        <f ca="1">IF(RAND()&lt;1-(E631/Hmax)^p,1,0)</f>
        <v>0</v>
      </c>
    </row>
    <row r="633" spans="1:7" ht="12.75" customHeight="1">
      <c r="A633" s="24">
        <f>A632+1</f>
        <v>624</v>
      </c>
      <c r="B633" s="25">
        <f>Ct+It</f>
        <v>88.70213914528352</v>
      </c>
      <c r="C633" s="25">
        <f>MAX(Ck+(Tt*cm_opti+(1-Tt)*cm_pess)*(MIN(B632,100)+yKG*F632),Ck)</f>
        <v>84.28862407208145</v>
      </c>
      <c r="D633" s="25">
        <f>MAX(In+i*(MIN(B632,100)-MIN(B631,100)),0)</f>
        <v>4.4135150732020705</v>
      </c>
      <c r="E633" s="25">
        <f>hk*MIN(B632,100)^e</f>
        <v>85.34728780905444</v>
      </c>
      <c r="F633" s="25">
        <f>E633-E632</f>
        <v>-2.181022040589795</v>
      </c>
      <c r="G633" s="24">
        <f ca="1">IF(RAND()&lt;1-(E632/Hmax)^p,1,0)</f>
        <v>0</v>
      </c>
    </row>
    <row r="634" spans="1:7" ht="12.75" customHeight="1">
      <c r="A634" s="24">
        <f>A633+1</f>
        <v>625</v>
      </c>
      <c r="B634" s="25">
        <f>Ct+It</f>
        <v>83.68477855918925</v>
      </c>
      <c r="C634" s="25">
        <f>MAX(Ck+(Tt*cm_opti+(1-Tt)*cm_pess)*(MIN(B633,100)+yKG*F633),Ck)</f>
        <v>80.52550690810885</v>
      </c>
      <c r="D634" s="25">
        <f>MAX(In+i*(MIN(B633,100)-MIN(B632,100)),0)</f>
        <v>3.1592716510803953</v>
      </c>
      <c r="E634" s="25">
        <f>hk*MIN(B633,100)^e</f>
        <v>78.6806948894924</v>
      </c>
      <c r="F634" s="25">
        <f>E634-E633</f>
        <v>-6.666592919562035</v>
      </c>
      <c r="G634" s="24">
        <f ca="1">IF(RAND()&lt;1-(E633/Hmax)^p,1,0)</f>
        <v>0</v>
      </c>
    </row>
    <row r="635" spans="1:7" ht="12.75" customHeight="1">
      <c r="A635" s="24">
        <f>A634+1</f>
        <v>626</v>
      </c>
      <c r="B635" s="25">
        <f>Ct+It</f>
        <v>78.10582397039187</v>
      </c>
      <c r="C635" s="25">
        <f>MAX(Ck+(Tt*cm_opti+(1-Tt)*cm_pess)*(MIN(B634,100)+yKG*F634),Ck)</f>
        <v>75.614504263439</v>
      </c>
      <c r="D635" s="25">
        <f>MAX(In+i*(MIN(B634,100)-MIN(B633,100)),0)</f>
        <v>2.491319706952865</v>
      </c>
      <c r="E635" s="25">
        <f>hk*MIN(B634,100)^e</f>
        <v>70.03142162500542</v>
      </c>
      <c r="F635" s="25">
        <f>E635-E634</f>
        <v>-8.649273264486979</v>
      </c>
      <c r="G635" s="24">
        <f ca="1">IF(RAND()&lt;1-(E634/Hmax)^p,1,0)</f>
        <v>0</v>
      </c>
    </row>
    <row r="636" spans="1:7" ht="12.75" customHeight="1">
      <c r="A636" s="24">
        <f>A635+1</f>
        <v>627</v>
      </c>
      <c r="B636" s="25">
        <f>Ct+It</f>
        <v>76.76250251173091</v>
      </c>
      <c r="C636" s="25">
        <f>MAX(Ck+(Tt*cm_opti+(1-Tt)*cm_pess)*(MIN(B635,100)+yKG*F635),Ck)</f>
        <v>74.55197980612961</v>
      </c>
      <c r="D636" s="25">
        <f>MAX(In+i*(MIN(B635,100)-MIN(B634,100)),0)</f>
        <v>2.2105227056013064</v>
      </c>
      <c r="E636" s="25">
        <f>hk*MIN(B635,100)^e</f>
        <v>61.005197380938405</v>
      </c>
      <c r="F636" s="25">
        <f>E636-E635</f>
        <v>-9.026224244067016</v>
      </c>
      <c r="G636" s="24">
        <f ca="1">IF(RAND()&lt;1-(E635/Hmax)^p,1,0)</f>
        <v>1</v>
      </c>
    </row>
    <row r="637" spans="1:7" ht="12.75" customHeight="1">
      <c r="A637" s="24">
        <f>A636+1</f>
        <v>628</v>
      </c>
      <c r="B637" s="25">
        <f>Ct+It</f>
        <v>77.65839375377655</v>
      </c>
      <c r="C637" s="25">
        <f>MAX(Ck+(Tt*cm_opti+(1-Tt)*cm_pess)*(MIN(B636,100)+yKG*F636),Ck)</f>
        <v>73.33005448310703</v>
      </c>
      <c r="D637" s="25">
        <f>MAX(In+i*(MIN(B636,100)-MIN(B635,100)),0)</f>
        <v>4.328339270669524</v>
      </c>
      <c r="E637" s="25">
        <f>hk*MIN(B636,100)^e</f>
        <v>58.92481791863496</v>
      </c>
      <c r="F637" s="25">
        <f>E637-E636</f>
        <v>-2.0803794623034477</v>
      </c>
      <c r="G637" s="24">
        <f ca="1">IF(RAND()&lt;1-(E636/Hmax)^p,1,0)</f>
        <v>1</v>
      </c>
    </row>
    <row r="638" spans="1:7" ht="12.75" customHeight="1">
      <c r="A638" s="24">
        <f>A637+1</f>
        <v>629</v>
      </c>
      <c r="B638" s="25">
        <f>Ct+It</f>
        <v>81.0154996759934</v>
      </c>
      <c r="C638" s="25">
        <f>MAX(Ck+(Tt*cm_opti+(1-Tt)*cm_pess)*(MIN(B637,100)+yKG*F637),Ck)</f>
        <v>75.56755405497059</v>
      </c>
      <c r="D638" s="25">
        <f>MAX(In+i*(MIN(B637,100)-MIN(B636,100)),0)</f>
        <v>5.447945621022818</v>
      </c>
      <c r="E638" s="25">
        <f>hk*MIN(B637,100)^e</f>
        <v>60.30826120416601</v>
      </c>
      <c r="F638" s="25">
        <f>E638-E637</f>
        <v>1.383443285531051</v>
      </c>
      <c r="G638" s="24">
        <f ca="1">IF(RAND()&lt;1-(E637/Hmax)^p,1,0)</f>
        <v>1</v>
      </c>
    </row>
    <row r="639" spans="1:7" s="31" customFormat="1" ht="12.75" customHeight="1">
      <c r="A639" s="31">
        <f>A638+1</f>
        <v>630</v>
      </c>
      <c r="B639" s="32">
        <f>Ct+It</f>
        <v>85.83570938387815</v>
      </c>
      <c r="C639" s="32">
        <f>MAX(Ck+(Tt*cm_opti+(1-Tt)*cm_pess)*(MIN(B638,100)+yKG*F638),Ck)</f>
        <v>79.15715642276973</v>
      </c>
      <c r="D639" s="32">
        <f>MAX(In+i*(MIN(B638,100)-MIN(B637,100)),0)</f>
        <v>6.678552961108423</v>
      </c>
      <c r="E639" s="32">
        <f>hk*MIN(B638,100)^e</f>
        <v>65.63511187750886</v>
      </c>
      <c r="F639" s="32">
        <f>E639-E638</f>
        <v>5.326850673342854</v>
      </c>
      <c r="G639" s="31">
        <f ca="1">IF(RAND()&lt;1-(E638/Hmax)^p,1,0)</f>
        <v>1</v>
      </c>
    </row>
    <row r="640" spans="1:7" ht="12.75" customHeight="1">
      <c r="A640" s="24">
        <f>A639+1</f>
        <v>631</v>
      </c>
      <c r="B640" s="25">
        <f>Ct+It</f>
        <v>91.50241359832415</v>
      </c>
      <c r="C640" s="25">
        <f>MAX(Ck+(Tt*cm_opti+(1-Tt)*cm_pess)*(MIN(B639,100)+yKG*F639),Ck)</f>
        <v>84.09230874438178</v>
      </c>
      <c r="D640" s="25">
        <f>MAX(In+i*(MIN(B639,100)-MIN(B638,100)),0)</f>
        <v>7.410104853942379</v>
      </c>
      <c r="E640" s="25">
        <f>hk*MIN(B639,100)^e</f>
        <v>73.67769005433588</v>
      </c>
      <c r="F640" s="25">
        <f>E640-E639</f>
        <v>8.042578176827021</v>
      </c>
      <c r="G640" s="24">
        <f ca="1">IF(RAND()&lt;1-(E639/Hmax)^p,1,0)</f>
        <v>1</v>
      </c>
    </row>
    <row r="641" spans="1:7" ht="12.75" customHeight="1">
      <c r="A641" s="24">
        <f>A640+1</f>
        <v>632</v>
      </c>
      <c r="B641" s="25">
        <f>Ct+It</f>
        <v>92.64379862124773</v>
      </c>
      <c r="C641" s="25">
        <f>MAX(Ck+(Tt*cm_opti+(1-Tt)*cm_pess)*(MIN(B640,100)+yKG*F640),Ck)</f>
        <v>84.81044651402473</v>
      </c>
      <c r="D641" s="25">
        <f>MAX(In+i*(MIN(B640,100)-MIN(B639,100)),0)</f>
        <v>7.833352107223</v>
      </c>
      <c r="E641" s="25">
        <f>hk*MIN(B640,100)^e</f>
        <v>83.72691694318777</v>
      </c>
      <c r="F641" s="25">
        <f>E641-E640</f>
        <v>10.04922688885189</v>
      </c>
      <c r="G641" s="24">
        <f ca="1">IF(RAND()&lt;1-(E640/Hmax)^p,1,0)</f>
        <v>0</v>
      </c>
    </row>
    <row r="642" spans="1:7" ht="12.75" customHeight="1">
      <c r="A642" s="24">
        <f>A641+1</f>
        <v>633</v>
      </c>
      <c r="B642" s="25">
        <f>Ct+It</f>
        <v>91.69557678623035</v>
      </c>
      <c r="C642" s="25">
        <f>MAX(Ck+(Tt*cm_opti+(1-Tt)*cm_pess)*(MIN(B641,100)+yKG*F641),Ck)</f>
        <v>86.12488427476856</v>
      </c>
      <c r="D642" s="25">
        <f>MAX(In+i*(MIN(B641,100)-MIN(B640,100)),0)</f>
        <v>5.570692511461786</v>
      </c>
      <c r="E642" s="25">
        <f>hk*MIN(B641,100)^e</f>
        <v>85.82873422974302</v>
      </c>
      <c r="F642" s="25">
        <f>E642-E641</f>
        <v>2.101817286555246</v>
      </c>
      <c r="G642" s="24">
        <f ca="1">IF(RAND()&lt;1-(E641/Hmax)^p,1,0)</f>
        <v>0</v>
      </c>
    </row>
    <row r="643" spans="1:7" ht="12.75" customHeight="1">
      <c r="A643" s="24">
        <f>A642+1</f>
        <v>634</v>
      </c>
      <c r="B643" s="25">
        <f>Ct+It</f>
        <v>92.91376552418009</v>
      </c>
      <c r="C643" s="25">
        <f>MAX(Ck+(Tt*cm_opti+(1-Tt)*cm_pess)*(MIN(B642,100)+yKG*F642),Ck)</f>
        <v>88.38787644168877</v>
      </c>
      <c r="D643" s="25">
        <f>MAX(In+i*(MIN(B642,100)-MIN(B641,100)),0)</f>
        <v>4.525889082491311</v>
      </c>
      <c r="E643" s="25">
        <f>hk*MIN(B642,100)^e</f>
        <v>84.08078802159466</v>
      </c>
      <c r="F643" s="25">
        <f>E643-E642</f>
        <v>-1.7479462081483632</v>
      </c>
      <c r="G643" s="24">
        <f ca="1">IF(RAND()&lt;1-(E642/Hmax)^p,1,0)</f>
        <v>1</v>
      </c>
    </row>
    <row r="644" spans="1:7" ht="12.75" customHeight="1">
      <c r="A644" s="24">
        <f>A643+1</f>
        <v>635</v>
      </c>
      <c r="B644" s="25">
        <f>Ct+It</f>
        <v>89.59051754668928</v>
      </c>
      <c r="C644" s="25">
        <f>MAX(Ck+(Tt*cm_opti+(1-Tt)*cm_pess)*(MIN(B643,100)+yKG*F643),Ck)</f>
        <v>83.9814231777144</v>
      </c>
      <c r="D644" s="25">
        <f>MAX(In+i*(MIN(B643,100)-MIN(B642,100)),0)</f>
        <v>5.609094368974873</v>
      </c>
      <c r="E644" s="25">
        <f>hk*MIN(B643,100)^e</f>
        <v>86.32967823882318</v>
      </c>
      <c r="F644" s="25">
        <f>E644-E643</f>
        <v>2.248890217228521</v>
      </c>
      <c r="G644" s="24">
        <f ca="1">IF(RAND()&lt;1-(E643/Hmax)^p,1,0)</f>
        <v>0</v>
      </c>
    </row>
    <row r="645" spans="1:7" ht="12.75" customHeight="1">
      <c r="A645" s="24">
        <f>A644+1</f>
        <v>636</v>
      </c>
      <c r="B645" s="25">
        <f>Ct+It</f>
        <v>85.46056809205173</v>
      </c>
      <c r="C645" s="25">
        <f>MAX(Ck+(Tt*cm_opti+(1-Tt)*cm_pess)*(MIN(B644,100)+yKG*F644),Ck)</f>
        <v>82.12219208079713</v>
      </c>
      <c r="D645" s="25">
        <f>MAX(In+i*(MIN(B644,100)-MIN(B643,100)),0)</f>
        <v>3.3383760112545957</v>
      </c>
      <c r="E645" s="25">
        <f>hk*MIN(B644,100)^e</f>
        <v>80.26460834283641</v>
      </c>
      <c r="F645" s="25">
        <f>E645-E644</f>
        <v>-6.065069895986767</v>
      </c>
      <c r="G645" s="24">
        <f ca="1">IF(RAND()&lt;1-(E644/Hmax)^p,1,0)</f>
        <v>0</v>
      </c>
    </row>
    <row r="646" spans="1:7" ht="12.75" customHeight="1">
      <c r="A646" s="24">
        <f>A645+1</f>
        <v>637</v>
      </c>
      <c r="B646" s="25">
        <f>Ct+It</f>
        <v>84.28768079802799</v>
      </c>
      <c r="C646" s="25">
        <f>MAX(Ck+(Tt*cm_opti+(1-Tt)*cm_pess)*(MIN(B645,100)+yKG*F645),Ck)</f>
        <v>81.35265552534678</v>
      </c>
      <c r="D646" s="25">
        <f>MAX(In+i*(MIN(B645,100)-MIN(B644,100)),0)</f>
        <v>2.935025272681223</v>
      </c>
      <c r="E646" s="25">
        <f>hk*MIN(B645,100)^e</f>
        <v>73.03508698616211</v>
      </c>
      <c r="F646" s="25">
        <f>E646-E645</f>
        <v>-7.229521356674297</v>
      </c>
      <c r="G646" s="24">
        <f ca="1">IF(RAND()&lt;1-(E645/Hmax)^p,1,0)</f>
        <v>1</v>
      </c>
    </row>
    <row r="647" spans="1:7" ht="12.75" customHeight="1">
      <c r="A647" s="24">
        <f>A646+1</f>
        <v>638</v>
      </c>
      <c r="B647" s="25">
        <f>Ct+It</f>
        <v>80.39779672007566</v>
      </c>
      <c r="C647" s="25">
        <f>MAX(Ck+(Tt*cm_opti+(1-Tt)*cm_pess)*(MIN(B646,100)+yKG*F646),Ck)</f>
        <v>75.98424036708754</v>
      </c>
      <c r="D647" s="25">
        <f>MAX(In+i*(MIN(B646,100)-MIN(B645,100)),0)</f>
        <v>4.413556352988131</v>
      </c>
      <c r="E647" s="25">
        <f>hk*MIN(B646,100)^e</f>
        <v>71.04413134310256</v>
      </c>
      <c r="F647" s="25">
        <f>E647-E646</f>
        <v>-1.99095564305955</v>
      </c>
      <c r="G647" s="24">
        <f ca="1">IF(RAND()&lt;1-(E646/Hmax)^p,1,0)</f>
        <v>0</v>
      </c>
    </row>
    <row r="648" spans="1:7" ht="12.75" customHeight="1">
      <c r="A648" s="24">
        <f>A647+1</f>
        <v>639</v>
      </c>
      <c r="B648" s="25">
        <f>Ct+It</f>
        <v>76.97510420847246</v>
      </c>
      <c r="C648" s="25">
        <f>MAX(Ck+(Tt*cm_opti+(1-Tt)*cm_pess)*(MIN(B647,100)+yKG*F647),Ck)</f>
        <v>73.92004624744862</v>
      </c>
      <c r="D648" s="25">
        <f>MAX(In+i*(MIN(B647,100)-MIN(B646,100)),0)</f>
        <v>3.0550579610238344</v>
      </c>
      <c r="E648" s="25">
        <f>hk*MIN(B647,100)^e</f>
        <v>64.63805717442608</v>
      </c>
      <c r="F648" s="25">
        <f>E648-E647</f>
        <v>-6.406074168676483</v>
      </c>
      <c r="G648" s="24">
        <f ca="1">IF(RAND()&lt;1-(E647/Hmax)^p,1,0)</f>
        <v>0</v>
      </c>
    </row>
    <row r="649" spans="1:7" s="31" customFormat="1" ht="12.75" customHeight="1">
      <c r="A649" s="31">
        <f>A648+1</f>
        <v>640</v>
      </c>
      <c r="B649" s="32">
        <f>Ct+It</f>
        <v>73.58752227724108</v>
      </c>
      <c r="C649" s="32">
        <f>MAX(Ck+(Tt*cm_opti+(1-Tt)*cm_pess)*(MIN(B648,100)+yKG*F648),Ck)</f>
        <v>70.29886853304268</v>
      </c>
      <c r="D649" s="32">
        <f>MAX(In+i*(MIN(B648,100)-MIN(B647,100)),0)</f>
        <v>3.288653744198399</v>
      </c>
      <c r="E649" s="32">
        <f>hk*MIN(B648,100)^e</f>
        <v>59.251666679051944</v>
      </c>
      <c r="F649" s="32">
        <f>E649-E648</f>
        <v>-5.386390495374137</v>
      </c>
      <c r="G649" s="31">
        <f ca="1">IF(RAND()&lt;1-(E648/Hmax)^p,1,0)</f>
        <v>0</v>
      </c>
    </row>
    <row r="650" spans="1:7" ht="12.75" customHeight="1">
      <c r="A650" s="24">
        <f>A649+1</f>
        <v>641</v>
      </c>
      <c r="B650" s="25">
        <f>Ct+It</f>
        <v>74.71099498977222</v>
      </c>
      <c r="C650" s="25">
        <f>MAX(Ck+(Tt*cm_opti+(1-Tt)*cm_pess)*(MIN(B649,100)+yKG*F649),Ck)</f>
        <v>71.40478595538791</v>
      </c>
      <c r="D650" s="25">
        <f>MAX(In+i*(MIN(B649,100)-MIN(B648,100)),0)</f>
        <v>3.3062090343843096</v>
      </c>
      <c r="E650" s="25">
        <f>hk*MIN(B649,100)^e</f>
        <v>54.151234349034524</v>
      </c>
      <c r="F650" s="25">
        <f>E650-E649</f>
        <v>-5.100432330017419</v>
      </c>
      <c r="G650" s="24">
        <f ca="1">IF(RAND()&lt;1-(E649/Hmax)^p,1,0)</f>
        <v>1</v>
      </c>
    </row>
    <row r="651" spans="1:7" ht="12.75" customHeight="1">
      <c r="A651" s="24">
        <f>A650+1</f>
        <v>642</v>
      </c>
      <c r="B651" s="25">
        <f>Ct+It</f>
        <v>77.98224022744326</v>
      </c>
      <c r="C651" s="25">
        <f>MAX(Ck+(Tt*cm_opti+(1-Tt)*cm_pess)*(MIN(B650,100)+yKG*F650),Ck)</f>
        <v>72.42050387117769</v>
      </c>
      <c r="D651" s="25">
        <f>MAX(In+i*(MIN(B650,100)-MIN(B649,100)),0)</f>
        <v>5.56173635626557</v>
      </c>
      <c r="E651" s="25">
        <f>hk*MIN(B650,100)^e</f>
        <v>55.817327723617694</v>
      </c>
      <c r="F651" s="25">
        <f>E651-E650</f>
        <v>1.6660933745831699</v>
      </c>
      <c r="G651" s="24">
        <f ca="1">IF(RAND()&lt;1-(E650/Hmax)^p,1,0)</f>
        <v>1</v>
      </c>
    </row>
    <row r="652" spans="1:7" ht="12.75" customHeight="1">
      <c r="A652" s="24">
        <f>A651+1</f>
        <v>643</v>
      </c>
      <c r="B652" s="25">
        <f>Ct+It</f>
        <v>83.27457165426122</v>
      </c>
      <c r="C652" s="25">
        <f>MAX(Ck+(Tt*cm_opti+(1-Tt)*cm_pess)*(MIN(B651,100)+yKG*F651),Ck)</f>
        <v>76.6389490354257</v>
      </c>
      <c r="D652" s="25">
        <f>MAX(In+i*(MIN(B651,100)-MIN(B650,100)),0)</f>
        <v>6.635622618835519</v>
      </c>
      <c r="E652" s="25">
        <f>hk*MIN(B651,100)^e</f>
        <v>60.81229790890669</v>
      </c>
      <c r="F652" s="25">
        <f>E652-E651</f>
        <v>4.994970185288999</v>
      </c>
      <c r="G652" s="24">
        <f ca="1">IF(RAND()&lt;1-(E651/Hmax)^p,1,0)</f>
        <v>1</v>
      </c>
    </row>
    <row r="653" spans="1:7" ht="12.75" customHeight="1">
      <c r="A653" s="24">
        <f>A652+1</f>
        <v>644</v>
      </c>
      <c r="B653" s="25">
        <f>Ct+It</f>
        <v>85.26481707387578</v>
      </c>
      <c r="C653" s="25">
        <f>MAX(Ck+(Tt*cm_opti+(1-Tt)*cm_pess)*(MIN(B652,100)+yKG*F652),Ck)</f>
        <v>77.61865136046679</v>
      </c>
      <c r="D653" s="25">
        <f>MAX(In+i*(MIN(B652,100)-MIN(B651,100)),0)</f>
        <v>7.646165713408983</v>
      </c>
      <c r="E653" s="25">
        <f>hk*MIN(B652,100)^e</f>
        <v>69.34654284200687</v>
      </c>
      <c r="F653" s="25">
        <f>E653-E652</f>
        <v>8.534244933100176</v>
      </c>
      <c r="G653" s="24">
        <f ca="1">IF(RAND()&lt;1-(E652/Hmax)^p,1,0)</f>
        <v>0</v>
      </c>
    </row>
    <row r="654" spans="1:7" ht="12.75" customHeight="1">
      <c r="A654" s="24">
        <f>A653+1</f>
        <v>645</v>
      </c>
      <c r="B654" s="25">
        <f>Ct+It</f>
        <v>90.28374427088548</v>
      </c>
      <c r="C654" s="25">
        <f>MAX(Ck+(Tt*cm_opti+(1-Tt)*cm_pess)*(MIN(B653,100)+yKG*F653),Ck)</f>
        <v>84.2886215610782</v>
      </c>
      <c r="D654" s="25">
        <f>MAX(In+i*(MIN(B653,100)-MIN(B652,100)),0)</f>
        <v>5.995122709807276</v>
      </c>
      <c r="E654" s="25">
        <f>hk*MIN(B653,100)^e</f>
        <v>72.70089030641498</v>
      </c>
      <c r="F654" s="25">
        <f>E654-E653</f>
        <v>3.3543474644081073</v>
      </c>
      <c r="G654" s="24">
        <f ca="1">IF(RAND()&lt;1-(E653/Hmax)^p,1,0)</f>
        <v>1</v>
      </c>
    </row>
    <row r="655" spans="1:7" ht="12.75" customHeight="1">
      <c r="A655" s="24">
        <f>A654+1</f>
        <v>646</v>
      </c>
      <c r="B655" s="25">
        <f>Ct+It</f>
        <v>90.40732850809485</v>
      </c>
      <c r="C655" s="25">
        <f>MAX(Ck+(Tt*cm_opti+(1-Tt)*cm_pess)*(MIN(B654,100)+yKG*F654),Ck)</f>
        <v>82.89786490959</v>
      </c>
      <c r="D655" s="25">
        <f>MAX(In+i*(MIN(B654,100)-MIN(B653,100)),0)</f>
        <v>7.509463598504851</v>
      </c>
      <c r="E655" s="25">
        <f>hk*MIN(B654,100)^e</f>
        <v>81.51154479570647</v>
      </c>
      <c r="F655" s="25">
        <f>E655-E654</f>
        <v>8.810654489291494</v>
      </c>
      <c r="G655" s="24">
        <f ca="1">IF(RAND()&lt;1-(E654/Hmax)^p,1,0)</f>
        <v>0</v>
      </c>
    </row>
    <row r="656" spans="1:7" ht="12.75" customHeight="1">
      <c r="A656" s="24">
        <f>A655+1</f>
        <v>647</v>
      </c>
      <c r="B656" s="25">
        <f>Ct+It</f>
        <v>89.14978582293887</v>
      </c>
      <c r="C656" s="25">
        <f>MAX(Ck+(Tt*cm_opti+(1-Tt)*cm_pess)*(MIN(B655,100)+yKG*F655),Ck)</f>
        <v>84.08799370433418</v>
      </c>
      <c r="D656" s="25">
        <f>MAX(In+i*(MIN(B655,100)-MIN(B654,100)),0)</f>
        <v>5.061792118604686</v>
      </c>
      <c r="E656" s="25">
        <f>hk*MIN(B655,100)^e</f>
        <v>81.7348504797058</v>
      </c>
      <c r="F656" s="25">
        <f>E656-E655</f>
        <v>0.22330568399932815</v>
      </c>
      <c r="G656" s="24">
        <f ca="1">IF(RAND()&lt;1-(E655/Hmax)^p,1,0)</f>
        <v>0</v>
      </c>
    </row>
    <row r="657" spans="1:7" ht="12.75" customHeight="1">
      <c r="A657" s="24">
        <f>A656+1</f>
        <v>648</v>
      </c>
      <c r="B657" s="25">
        <f>Ct+It</f>
        <v>85.73571845257297</v>
      </c>
      <c r="C657" s="25">
        <f>MAX(Ck+(Tt*cm_opti+(1-Tt)*cm_pess)*(MIN(B656,100)+yKG*F656),Ck)</f>
        <v>81.36448979515096</v>
      </c>
      <c r="D657" s="25">
        <f>MAX(In+i*(MIN(B656,100)-MIN(B655,100)),0)</f>
        <v>4.371228657422009</v>
      </c>
      <c r="E657" s="25">
        <f>hk*MIN(B656,100)^e</f>
        <v>79.47684312275872</v>
      </c>
      <c r="F657" s="25">
        <f>E657-E656</f>
        <v>-2.2580073569470756</v>
      </c>
      <c r="G657" s="24">
        <f ca="1">IF(RAND()&lt;1-(E656/Hmax)^p,1,0)</f>
        <v>0</v>
      </c>
    </row>
    <row r="658" spans="1:7" ht="12.75" customHeight="1">
      <c r="A658" s="24">
        <f>A657+1</f>
        <v>649</v>
      </c>
      <c r="B658" s="25">
        <f>Ct+It</f>
        <v>85.68850043615282</v>
      </c>
      <c r="C658" s="25">
        <f>MAX(Ck+(Tt*cm_opti+(1-Tt)*cm_pess)*(MIN(B657,100)+yKG*F657),Ck)</f>
        <v>82.39553412133577</v>
      </c>
      <c r="D658" s="25">
        <f>MAX(In+i*(MIN(B657,100)-MIN(B656,100)),0)</f>
        <v>3.2929663148170505</v>
      </c>
      <c r="E658" s="25">
        <f>hk*MIN(B657,100)^e</f>
        <v>73.50613418578861</v>
      </c>
      <c r="F658" s="25">
        <f>E658-E657</f>
        <v>-5.970708936970112</v>
      </c>
      <c r="G658" s="24">
        <f ca="1">IF(RAND()&lt;1-(E657/Hmax)^p,1,0)</f>
        <v>1</v>
      </c>
    </row>
    <row r="659" spans="1:7" s="31" customFormat="1" ht="12.75" customHeight="1">
      <c r="A659" s="31">
        <f>A658+1</f>
        <v>650</v>
      </c>
      <c r="B659" s="32">
        <f>Ct+It</f>
        <v>82.33304955331816</v>
      </c>
      <c r="C659" s="32">
        <f>MAX(Ck+(Tt*cm_opti+(1-Tt)*cm_pess)*(MIN(B658,100)+yKG*F658),Ck)</f>
        <v>77.35665856152823</v>
      </c>
      <c r="D659" s="32">
        <f>MAX(In+i*(MIN(B658,100)-MIN(B657,100)),0)</f>
        <v>4.976390991789927</v>
      </c>
      <c r="E659" s="32">
        <f>hk*MIN(B658,100)^e</f>
        <v>73.42519106996562</v>
      </c>
      <c r="F659" s="32">
        <f>E659-E658</f>
        <v>-0.08094311582298985</v>
      </c>
      <c r="G659" s="31">
        <f ca="1">IF(RAND()&lt;1-(E658/Hmax)^p,1,0)</f>
        <v>0</v>
      </c>
    </row>
    <row r="660" spans="1:7" ht="12.75" customHeight="1">
      <c r="A660" s="24">
        <f>A659+1</f>
        <v>651</v>
      </c>
      <c r="B660" s="25">
        <f>Ct+It</f>
        <v>83.28816626679071</v>
      </c>
      <c r="C660" s="25">
        <f>MAX(Ck+(Tt*cm_opti+(1-Tt)*cm_pess)*(MIN(B659,100)+yKG*F659),Ck)</f>
        <v>79.96589170820805</v>
      </c>
      <c r="D660" s="25">
        <f>MAX(In+i*(MIN(B659,100)-MIN(B658,100)),0)</f>
        <v>3.32227455858267</v>
      </c>
      <c r="E660" s="25">
        <f>hk*MIN(B659,100)^e</f>
        <v>67.78731048749144</v>
      </c>
      <c r="F660" s="25">
        <f>E660-E659</f>
        <v>-5.637880582474182</v>
      </c>
      <c r="G660" s="24">
        <f ca="1">IF(RAND()&lt;1-(E659/Hmax)^p,1,0)</f>
        <v>1</v>
      </c>
    </row>
    <row r="661" spans="1:7" ht="12.75" customHeight="1">
      <c r="A661" s="24">
        <f>A660+1</f>
        <v>652</v>
      </c>
      <c r="B661" s="25">
        <f>Ct+It</f>
        <v>80.98051525367401</v>
      </c>
      <c r="C661" s="25">
        <f>MAX(Ck+(Tt*cm_opti+(1-Tt)*cm_pess)*(MIN(B660,100)+yKG*F660),Ck)</f>
        <v>75.50295689693773</v>
      </c>
      <c r="D661" s="25">
        <f>MAX(In+i*(MIN(B660,100)-MIN(B659,100)),0)</f>
        <v>5.4775583567362744</v>
      </c>
      <c r="E661" s="25">
        <f>hk*MIN(B660,100)^e</f>
        <v>69.36918640084573</v>
      </c>
      <c r="F661" s="25">
        <f>E661-E660</f>
        <v>1.5818759133542954</v>
      </c>
      <c r="G661" s="24">
        <f ca="1">IF(RAND()&lt;1-(E660/Hmax)^p,1,0)</f>
        <v>0</v>
      </c>
    </row>
    <row r="662" spans="1:7" ht="12.75" customHeight="1">
      <c r="A662" s="24">
        <f>A661+1</f>
        <v>653</v>
      </c>
      <c r="B662" s="25">
        <f>Ct+It</f>
        <v>83.01576109065235</v>
      </c>
      <c r="C662" s="25">
        <f>MAX(Ck+(Tt*cm_opti+(1-Tt)*cm_pess)*(MIN(B661,100)+yKG*F661),Ck)</f>
        <v>79.1695865972107</v>
      </c>
      <c r="D662" s="25">
        <f>MAX(In+i*(MIN(B661,100)-MIN(B660,100)),0)</f>
        <v>3.8461744934416515</v>
      </c>
      <c r="E662" s="25">
        <f>hk*MIN(B661,100)^e</f>
        <v>65.5784385075053</v>
      </c>
      <c r="F662" s="25">
        <f>E662-E661</f>
        <v>-3.7907478933404377</v>
      </c>
      <c r="G662" s="24">
        <f ca="1">IF(RAND()&lt;1-(E661/Hmax)^p,1,0)</f>
        <v>1</v>
      </c>
    </row>
    <row r="663" spans="1:7" ht="12.75" customHeight="1">
      <c r="A663" s="24">
        <f>A662+1</f>
        <v>654</v>
      </c>
      <c r="B663" s="25">
        <f>Ct+It</f>
        <v>81.67208221234296</v>
      </c>
      <c r="C663" s="25">
        <f>MAX(Ck+(Tt*cm_opti+(1-Tt)*cm_pess)*(MIN(B662,100)+yKG*F662),Ck)</f>
        <v>75.65445929385379</v>
      </c>
      <c r="D663" s="25">
        <f>MAX(In+i*(MIN(B662,100)-MIN(B661,100)),0)</f>
        <v>6.017622918489167</v>
      </c>
      <c r="E663" s="25">
        <f>hk*MIN(B662,100)^e</f>
        <v>68.91616589460268</v>
      </c>
      <c r="F663" s="25">
        <f>E663-E662</f>
        <v>3.337727387097388</v>
      </c>
      <c r="G663" s="24">
        <f ca="1">IF(RAND()&lt;1-(E662/Hmax)^p,1,0)</f>
        <v>0</v>
      </c>
    </row>
    <row r="664" spans="1:7" ht="12.75" customHeight="1">
      <c r="A664" s="24">
        <f>A663+1</f>
        <v>655</v>
      </c>
      <c r="B664" s="25">
        <f>Ct+It</f>
        <v>84.45869751109501</v>
      </c>
      <c r="C664" s="25">
        <f>MAX(Ck+(Tt*cm_opti+(1-Tt)*cm_pess)*(MIN(B663,100)+yKG*F663),Ck)</f>
        <v>80.1305369502497</v>
      </c>
      <c r="D664" s="25">
        <f>MAX(In+i*(MIN(B663,100)-MIN(B662,100)),0)</f>
        <v>4.328160560845305</v>
      </c>
      <c r="E664" s="25">
        <f>hk*MIN(B663,100)^e</f>
        <v>66.70329012899707</v>
      </c>
      <c r="F664" s="25">
        <f>E664-E663</f>
        <v>-2.2128757656056166</v>
      </c>
      <c r="G664" s="24">
        <f ca="1">IF(RAND()&lt;1-(E663/Hmax)^p,1,0)</f>
        <v>1</v>
      </c>
    </row>
    <row r="665" spans="1:7" ht="12.75" customHeight="1">
      <c r="A665" s="24">
        <f>A664+1</f>
        <v>656</v>
      </c>
      <c r="B665" s="25">
        <f>Ct+It</f>
        <v>87.71296443361558</v>
      </c>
      <c r="C665" s="25">
        <f>MAX(Ck+(Tt*cm_opti+(1-Tt)*cm_pess)*(MIN(B664,100)+yKG*F664),Ck)</f>
        <v>81.31965678423956</v>
      </c>
      <c r="D665" s="25">
        <f>MAX(In+i*(MIN(B664,100)-MIN(B663,100)),0)</f>
        <v>6.393307649376027</v>
      </c>
      <c r="E665" s="25">
        <f>hk*MIN(B664,100)^e</f>
        <v>71.33271585270647</v>
      </c>
      <c r="F665" s="25">
        <f>E665-E664</f>
        <v>4.629425723709403</v>
      </c>
      <c r="G665" s="24">
        <f ca="1">IF(RAND()&lt;1-(E664/Hmax)^p,1,0)</f>
        <v>1</v>
      </c>
    </row>
    <row r="666" spans="1:7" ht="12.75" customHeight="1">
      <c r="A666" s="24">
        <f>A665+1</f>
        <v>657</v>
      </c>
      <c r="B666" s="25">
        <f>Ct+It</f>
        <v>92.16690619612177</v>
      </c>
      <c r="C666" s="25">
        <f>MAX(Ck+(Tt*cm_opti+(1-Tt)*cm_pess)*(MIN(B665,100)+yKG*F665),Ck)</f>
        <v>85.53977273486149</v>
      </c>
      <c r="D666" s="25">
        <f>MAX(In+i*(MIN(B665,100)-MIN(B664,100)),0)</f>
        <v>6.627133461260286</v>
      </c>
      <c r="E666" s="25">
        <f>hk*MIN(B665,100)^e</f>
        <v>76.93564129732712</v>
      </c>
      <c r="F666" s="25">
        <f>E666-E665</f>
        <v>5.602925444620652</v>
      </c>
      <c r="G666" s="24">
        <f ca="1">IF(RAND()&lt;1-(E665/Hmax)^p,1,0)</f>
        <v>1</v>
      </c>
    </row>
    <row r="667" spans="1:7" ht="12.75" customHeight="1">
      <c r="A667" s="24">
        <f>A666+1</f>
        <v>658</v>
      </c>
      <c r="B667" s="25">
        <f>Ct+It</f>
        <v>96.7594628049385</v>
      </c>
      <c r="C667" s="25">
        <f>MAX(Ck+(Tt*cm_opti+(1-Tt)*cm_pess)*(MIN(B666,100)+yKG*F666),Ck)</f>
        <v>89.5324919236854</v>
      </c>
      <c r="D667" s="25">
        <f>MAX(In+i*(MIN(B666,100)-MIN(B665,100)),0)</f>
        <v>7.226970881253095</v>
      </c>
      <c r="E667" s="25">
        <f>hk*MIN(B666,100)^e</f>
        <v>84.9473859776471</v>
      </c>
      <c r="F667" s="25">
        <f>E667-E666</f>
        <v>8.011744680319978</v>
      </c>
      <c r="G667" s="24">
        <f ca="1">IF(RAND()&lt;1-(E666/Hmax)^p,1,0)</f>
        <v>1</v>
      </c>
    </row>
    <row r="668" spans="1:7" ht="12.75" customHeight="1">
      <c r="A668" s="24">
        <f>A667+1</f>
        <v>659</v>
      </c>
      <c r="B668" s="25">
        <f>Ct+It</f>
        <v>96.30619748442315</v>
      </c>
      <c r="C668" s="25">
        <f>MAX(Ck+(Tt*cm_opti+(1-Tt)*cm_pess)*(MIN(B667,100)+yKG*F667),Ck)</f>
        <v>89.00991918001479</v>
      </c>
      <c r="D668" s="25">
        <f>MAX(In+i*(MIN(B667,100)-MIN(B666,100)),0)</f>
        <v>7.296278304408361</v>
      </c>
      <c r="E668" s="25">
        <f>hk*MIN(B667,100)^e</f>
        <v>93.62393642300276</v>
      </c>
      <c r="F668" s="25">
        <f>E668-E667</f>
        <v>8.676550445355659</v>
      </c>
      <c r="G668" s="24">
        <f ca="1">IF(RAND()&lt;1-(E667/Hmax)^p,1,0)</f>
        <v>0</v>
      </c>
    </row>
    <row r="669" spans="1:7" s="31" customFormat="1" ht="12.75" customHeight="1">
      <c r="A669" s="31">
        <f>A668+1</f>
        <v>660</v>
      </c>
      <c r="B669" s="32">
        <f>Ct+It</f>
        <v>93.553635416352</v>
      </c>
      <c r="C669" s="32">
        <f>MAX(Ck+(Tt*cm_opti+(1-Tt)*cm_pess)*(MIN(B668,100)+yKG*F668),Ck)</f>
        <v>88.78026807660966</v>
      </c>
      <c r="D669" s="32">
        <f>MAX(In+i*(MIN(B668,100)-MIN(B667,100)),0)</f>
        <v>4.773367339742329</v>
      </c>
      <c r="E669" s="32">
        <f>hk*MIN(B668,100)^e</f>
        <v>92.74883673908712</v>
      </c>
      <c r="F669" s="32">
        <f>E669-E668</f>
        <v>-0.8750996839156358</v>
      </c>
      <c r="G669" s="31">
        <f ca="1">IF(RAND()&lt;1-(E668/Hmax)^p,1,0)</f>
        <v>0</v>
      </c>
    </row>
    <row r="670" spans="1:7" ht="12.75" customHeight="1">
      <c r="A670" s="24">
        <f>A669+1</f>
        <v>661</v>
      </c>
      <c r="B670" s="25">
        <f>Ct+It</f>
        <v>88.29160736226288</v>
      </c>
      <c r="C670" s="25">
        <f>MAX(Ck+(Tt*cm_opti+(1-Tt)*cm_pess)*(MIN(B669,100)+yKG*F669),Ck)</f>
        <v>84.66788839629847</v>
      </c>
      <c r="D670" s="25">
        <f>MAX(In+i*(MIN(B669,100)-MIN(B668,100)),0)</f>
        <v>3.6237189659644216</v>
      </c>
      <c r="E670" s="25">
        <f>hk*MIN(B669,100)^e</f>
        <v>87.52282699615711</v>
      </c>
      <c r="F670" s="25">
        <f>E670-E669</f>
        <v>-5.226009742930017</v>
      </c>
      <c r="G670" s="24">
        <f ca="1">IF(RAND()&lt;1-(E669/Hmax)^p,1,0)</f>
        <v>0</v>
      </c>
    </row>
    <row r="671" spans="1:7" ht="12.75" customHeight="1">
      <c r="A671" s="24">
        <f>A670+1</f>
        <v>662</v>
      </c>
      <c r="B671" s="25">
        <f>Ct+It</f>
        <v>81.95706991417974</v>
      </c>
      <c r="C671" s="25">
        <f>MAX(Ck+(Tt*cm_opti+(1-Tt)*cm_pess)*(MIN(B670,100)+yKG*F670),Ck)</f>
        <v>79.5880839412243</v>
      </c>
      <c r="D671" s="25">
        <f>MAX(In+i*(MIN(B670,100)-MIN(B669,100)),0)</f>
        <v>2.3689859729554428</v>
      </c>
      <c r="E671" s="25">
        <f>hk*MIN(B670,100)^e</f>
        <v>77.95407930611994</v>
      </c>
      <c r="F671" s="25">
        <f>E671-E670</f>
        <v>-9.56874769003717</v>
      </c>
      <c r="G671" s="24">
        <f ca="1">IF(RAND()&lt;1-(E670/Hmax)^p,1,0)</f>
        <v>0</v>
      </c>
    </row>
    <row r="672" spans="1:7" ht="12.75" customHeight="1">
      <c r="A672" s="24">
        <f>A671+1</f>
        <v>663</v>
      </c>
      <c r="B672" s="25">
        <f>Ct+It</f>
        <v>79.46288181887832</v>
      </c>
      <c r="C672" s="25">
        <f>MAX(Ck+(Tt*cm_opti+(1-Tt)*cm_pess)*(MIN(B671,100)+yKG*F671),Ck)</f>
        <v>77.63015054291988</v>
      </c>
      <c r="D672" s="25">
        <f>MAX(In+i*(MIN(B671,100)-MIN(B670,100)),0)</f>
        <v>1.8327312759584302</v>
      </c>
      <c r="E672" s="25">
        <f>hk*MIN(B671,100)^e</f>
        <v>67.16961308917746</v>
      </c>
      <c r="F672" s="25">
        <f>E672-E671</f>
        <v>-10.784466216942477</v>
      </c>
      <c r="G672" s="24">
        <f ca="1">IF(RAND()&lt;1-(E671/Hmax)^p,1,0)</f>
        <v>1</v>
      </c>
    </row>
    <row r="673" spans="1:7" ht="12.75" customHeight="1">
      <c r="A673" s="24">
        <f>A672+1</f>
        <v>664</v>
      </c>
      <c r="B673" s="25">
        <f>Ct+It</f>
        <v>79.00465642729557</v>
      </c>
      <c r="C673" s="25">
        <f>MAX(Ck+(Tt*cm_opti+(1-Tt)*cm_pess)*(MIN(B672,100)+yKG*F672),Ck)</f>
        <v>75.25175047494629</v>
      </c>
      <c r="D673" s="25">
        <f>MAX(In+i*(MIN(B672,100)-MIN(B671,100)),0)</f>
        <v>3.7529059523492876</v>
      </c>
      <c r="E673" s="25">
        <f>hk*MIN(B672,100)^e</f>
        <v>63.14349586961023</v>
      </c>
      <c r="F673" s="25">
        <f>E673-E672</f>
        <v>-4.026117219567233</v>
      </c>
      <c r="G673" s="24">
        <f ca="1">IF(RAND()&lt;1-(E672/Hmax)^p,1,0)</f>
        <v>1</v>
      </c>
    </row>
    <row r="674" spans="1:7" ht="12.75" customHeight="1">
      <c r="A674" s="24">
        <f>A673+1</f>
        <v>665</v>
      </c>
      <c r="B674" s="25">
        <f>Ct+It</f>
        <v>77.16938900213164</v>
      </c>
      <c r="C674" s="25">
        <f>MAX(Ck+(Tt*cm_opti+(1-Tt)*cm_pess)*(MIN(B673,100)+yKG*F673),Ck)</f>
        <v>72.39850169792301</v>
      </c>
      <c r="D674" s="25">
        <f>MAX(In+i*(MIN(B673,100)-MIN(B672,100)),0)</f>
        <v>4.770887304208628</v>
      </c>
      <c r="E674" s="25">
        <f>hk*MIN(B673,100)^e</f>
        <v>62.41735737195016</v>
      </c>
      <c r="F674" s="25">
        <f>E674-E673</f>
        <v>-0.7261384976600667</v>
      </c>
      <c r="G674" s="24">
        <f ca="1">IF(RAND()&lt;1-(E673/Hmax)^p,1,0)</f>
        <v>0</v>
      </c>
    </row>
    <row r="675" spans="1:7" ht="12.75" customHeight="1">
      <c r="A675" s="24">
        <f>A674+1</f>
        <v>666</v>
      </c>
      <c r="B675" s="25">
        <f>Ct+It</f>
        <v>75.67264978959133</v>
      </c>
      <c r="C675" s="25">
        <f>MAX(Ck+(Tt*cm_opti+(1-Tt)*cm_pess)*(MIN(B674,100)+yKG*F674),Ck)</f>
        <v>71.59028350217329</v>
      </c>
      <c r="D675" s="25">
        <f>MAX(In+i*(MIN(B674,100)-MIN(B673,100)),0)</f>
        <v>4.082366287418033</v>
      </c>
      <c r="E675" s="25">
        <f>hk*MIN(B674,100)^e</f>
        <v>59.55114598962316</v>
      </c>
      <c r="F675" s="25">
        <f>E675-E674</f>
        <v>-2.866211382327002</v>
      </c>
      <c r="G675" s="24">
        <f ca="1">IF(RAND()&lt;1-(E674/Hmax)^p,1,0)</f>
        <v>0</v>
      </c>
    </row>
    <row r="676" spans="1:7" ht="12.75" customHeight="1">
      <c r="A676" s="24">
        <f>A675+1</f>
        <v>667</v>
      </c>
      <c r="B676" s="25">
        <f>Ct+It</f>
        <v>77.96431279613799</v>
      </c>
      <c r="C676" s="25">
        <f>MAX(Ck+(Tt*cm_opti+(1-Tt)*cm_pess)*(MIN(B675,100)+yKG*F675),Ck)</f>
        <v>73.71268240240815</v>
      </c>
      <c r="D676" s="25">
        <f>MAX(In+i*(MIN(B675,100)-MIN(B674,100)),0)</f>
        <v>4.251630393729847</v>
      </c>
      <c r="E676" s="25">
        <f>hk*MIN(B675,100)^e</f>
        <v>57.26349926178137</v>
      </c>
      <c r="F676" s="25">
        <f>E676-E675</f>
        <v>-2.287646727841789</v>
      </c>
      <c r="G676" s="24">
        <f ca="1">IF(RAND()&lt;1-(E675/Hmax)^p,1,0)</f>
        <v>1</v>
      </c>
    </row>
    <row r="677" spans="1:7" ht="12.75" customHeight="1">
      <c r="A677" s="24">
        <f>A676+1</f>
        <v>668</v>
      </c>
      <c r="B677" s="25">
        <f>Ct+It</f>
        <v>81.92937245032424</v>
      </c>
      <c r="C677" s="25">
        <f>MAX(Ck+(Tt*cm_opti+(1-Tt)*cm_pess)*(MIN(B676,100)+yKG*F676),Ck)</f>
        <v>75.78354094705091</v>
      </c>
      <c r="D677" s="25">
        <f>MAX(In+i*(MIN(B676,100)-MIN(B675,100)),0)</f>
        <v>6.145831503273328</v>
      </c>
      <c r="E677" s="25">
        <f>hk*MIN(B676,100)^e</f>
        <v>60.784340697740454</v>
      </c>
      <c r="F677" s="25">
        <f>E677-E676</f>
        <v>3.5208414359590847</v>
      </c>
      <c r="G677" s="24">
        <f ca="1">IF(RAND()&lt;1-(E676/Hmax)^p,1,0)</f>
        <v>1</v>
      </c>
    </row>
    <row r="678" spans="1:7" ht="12.75" customHeight="1">
      <c r="A678" s="24">
        <f>A677+1</f>
        <v>669</v>
      </c>
      <c r="B678" s="25">
        <f>Ct+It</f>
        <v>87.37067521501004</v>
      </c>
      <c r="C678" s="25">
        <f>MAX(Ck+(Tt*cm_opti+(1-Tt)*cm_pess)*(MIN(B677,100)+yKG*F677),Ck)</f>
        <v>80.38814538791691</v>
      </c>
      <c r="D678" s="25">
        <f>MAX(In+i*(MIN(B677,100)-MIN(B676,100)),0)</f>
        <v>6.982529827093124</v>
      </c>
      <c r="E678" s="25">
        <f>hk*MIN(B677,100)^e</f>
        <v>67.12422070103949</v>
      </c>
      <c r="F678" s="25">
        <f>E678-E677</f>
        <v>6.339880003299037</v>
      </c>
      <c r="G678" s="24">
        <f ca="1">IF(RAND()&lt;1-(E677/Hmax)^p,1,0)</f>
        <v>1</v>
      </c>
    </row>
    <row r="679" spans="1:7" s="31" customFormat="1" ht="12.75" customHeight="1">
      <c r="A679" s="31">
        <f>A678+1</f>
        <v>670</v>
      </c>
      <c r="B679" s="32">
        <f>Ct+It</f>
        <v>93.33294981580246</v>
      </c>
      <c r="C679" s="32">
        <f>MAX(Ck+(Tt*cm_opti+(1-Tt)*cm_pess)*(MIN(B678,100)+yKG*F678),Ck)</f>
        <v>85.61229843345957</v>
      </c>
      <c r="D679" s="32">
        <f>MAX(In+i*(MIN(B678,100)-MIN(B677,100)),0)</f>
        <v>7.720651382342901</v>
      </c>
      <c r="E679" s="32">
        <f>hk*MIN(B678,100)^e</f>
        <v>76.3363488752677</v>
      </c>
      <c r="F679" s="32">
        <f>E679-E678</f>
        <v>9.212128174228212</v>
      </c>
      <c r="G679" s="31">
        <f ca="1">IF(RAND()&lt;1-(E678/Hmax)^p,1,0)</f>
        <v>1</v>
      </c>
    </row>
    <row r="680" spans="1:7" ht="12.75" customHeight="1">
      <c r="A680" s="24">
        <f>A679+1</f>
        <v>671</v>
      </c>
      <c r="B680" s="25">
        <f>Ct+It</f>
        <v>94.48992278788383</v>
      </c>
      <c r="C680" s="25">
        <f>MAX(Ck+(Tt*cm_opti+(1-Tt)*cm_pess)*(MIN(B679,100)+yKG*F679),Ck)</f>
        <v>86.50878548748761</v>
      </c>
      <c r="D680" s="25">
        <f>MAX(In+i*(MIN(B679,100)-MIN(B678,100)),0)</f>
        <v>7.981137300396213</v>
      </c>
      <c r="E680" s="25">
        <f>hk*MIN(B679,100)^e</f>
        <v>87.11039521319101</v>
      </c>
      <c r="F680" s="25">
        <f>E680-E679</f>
        <v>10.77404633792331</v>
      </c>
      <c r="G680" s="24">
        <f ca="1">IF(RAND()&lt;1-(E679/Hmax)^p,1,0)</f>
        <v>0</v>
      </c>
    </row>
    <row r="681" spans="1:7" ht="12.75" customHeight="1">
      <c r="A681" s="24">
        <f>A680+1</f>
        <v>672</v>
      </c>
      <c r="B681" s="25">
        <f>Ct+It</f>
        <v>93.3252339839324</v>
      </c>
      <c r="C681" s="25">
        <f>MAX(Ck+(Tt*cm_opti+(1-Tt)*cm_pess)*(MIN(B680,100)+yKG*F680),Ck)</f>
        <v>87.74674749789173</v>
      </c>
      <c r="D681" s="25">
        <f>MAX(In+i*(MIN(B680,100)-MIN(B679,100)),0)</f>
        <v>5.578486486040681</v>
      </c>
      <c r="E681" s="25">
        <f>hk*MIN(B680,100)^e</f>
        <v>89.28345508460248</v>
      </c>
      <c r="F681" s="25">
        <f>E681-E680</f>
        <v>2.1730598714114677</v>
      </c>
      <c r="G681" s="24">
        <f ca="1">IF(RAND()&lt;1-(E680/Hmax)^p,1,0)</f>
        <v>0</v>
      </c>
    </row>
    <row r="682" spans="1:7" ht="12.75" customHeight="1">
      <c r="A682" s="24">
        <f>A681+1</f>
        <v>673</v>
      </c>
      <c r="B682" s="25">
        <f>Ct+It</f>
        <v>89.51245475945251</v>
      </c>
      <c r="C682" s="25">
        <f>MAX(Ck+(Tt*cm_opti+(1-Tt)*cm_pess)*(MIN(B681,100)+yKG*F681),Ck)</f>
        <v>85.09479916142821</v>
      </c>
      <c r="D682" s="25">
        <f>MAX(In+i*(MIN(B681,100)-MIN(B680,100)),0)</f>
        <v>4.4176555980242895</v>
      </c>
      <c r="E682" s="25">
        <f>hk*MIN(B681,100)^e</f>
        <v>87.09599298155732</v>
      </c>
      <c r="F682" s="25">
        <f>E682-E681</f>
        <v>-2.1874621030451635</v>
      </c>
      <c r="G682" s="24">
        <f ca="1">IF(RAND()&lt;1-(E681/Hmax)^p,1,0)</f>
        <v>0</v>
      </c>
    </row>
    <row r="683" spans="1:7" ht="12.75" customHeight="1">
      <c r="A683" s="24">
        <f>A682+1</f>
        <v>674</v>
      </c>
      <c r="B683" s="25">
        <f>Ct+It</f>
        <v>84.26608177471303</v>
      </c>
      <c r="C683" s="25">
        <f>MAX(Ck+(Tt*cm_opti+(1-Tt)*cm_pess)*(MIN(B682,100)+yKG*F682),Ck)</f>
        <v>81.17247138695298</v>
      </c>
      <c r="D683" s="25">
        <f>MAX(In+i*(MIN(B682,100)-MIN(B681,100)),0)</f>
        <v>3.0936103877600516</v>
      </c>
      <c r="E683" s="25">
        <f>hk*MIN(B682,100)^e</f>
        <v>80.12479557063033</v>
      </c>
      <c r="F683" s="25">
        <f>E683-E682</f>
        <v>-6.97119741092699</v>
      </c>
      <c r="G683" s="24">
        <f ca="1">IF(RAND()&lt;1-(E682/Hmax)^p,1,0)</f>
        <v>0</v>
      </c>
    </row>
    <row r="684" spans="1:7" ht="12.75" customHeight="1">
      <c r="A684" s="24">
        <f>A683+1</f>
        <v>675</v>
      </c>
      <c r="B684" s="25">
        <f>Ct+It</f>
        <v>78.39543944521529</v>
      </c>
      <c r="C684" s="25">
        <f>MAX(Ck+(Tt*cm_opti+(1-Tt)*cm_pess)*(MIN(B683,100)+yKG*F683),Ck)</f>
        <v>76.01862593758503</v>
      </c>
      <c r="D684" s="25">
        <f>MAX(In+i*(MIN(B683,100)-MIN(B682,100)),0)</f>
        <v>2.37681350763026</v>
      </c>
      <c r="E684" s="25">
        <f>hk*MIN(B683,100)^e</f>
        <v>71.00772537662623</v>
      </c>
      <c r="F684" s="25">
        <f>E684-E683</f>
        <v>-9.1170701940041</v>
      </c>
      <c r="G684" s="24">
        <f ca="1">IF(RAND()&lt;1-(E683/Hmax)^p,1,0)</f>
        <v>0</v>
      </c>
    </row>
    <row r="685" spans="1:7" ht="12.75" customHeight="1">
      <c r="A685" s="24">
        <f>A684+1</f>
        <v>676</v>
      </c>
      <c r="B685" s="25">
        <f>Ct+It</f>
        <v>76.76342494745825</v>
      </c>
      <c r="C685" s="25">
        <f>MAX(Ck+(Tt*cm_opti+(1-Tt)*cm_pess)*(MIN(B684,100)+yKG*F684),Ck)</f>
        <v>74.69874611220712</v>
      </c>
      <c r="D685" s="25">
        <f>MAX(In+i*(MIN(B684,100)-MIN(B683,100)),0)</f>
        <v>2.0646788352511294</v>
      </c>
      <c r="E685" s="25">
        <f>hk*MIN(B684,100)^e</f>
        <v>61.45844925808417</v>
      </c>
      <c r="F685" s="25">
        <f>E685-E684</f>
        <v>-9.549276118542053</v>
      </c>
      <c r="G685" s="24">
        <f ca="1">IF(RAND()&lt;1-(E684/Hmax)^p,1,0)</f>
        <v>1</v>
      </c>
    </row>
    <row r="686" spans="1:7" ht="12.75" customHeight="1">
      <c r="A686" s="24">
        <f>A685+1</f>
        <v>677</v>
      </c>
      <c r="B686" s="25">
        <f>Ct+It</f>
        <v>77.40368278127082</v>
      </c>
      <c r="C686" s="25">
        <f>MAX(Ck+(Tt*cm_opti+(1-Tt)*cm_pess)*(MIN(B685,100)+yKG*F685),Ck)</f>
        <v>73.21969003014934</v>
      </c>
      <c r="D686" s="25">
        <f>MAX(In+i*(MIN(B685,100)-MIN(B684,100)),0)</f>
        <v>4.18399275112148</v>
      </c>
      <c r="E686" s="25">
        <f>hk*MIN(B685,100)^e</f>
        <v>58.926234096640556</v>
      </c>
      <c r="F686" s="25">
        <f>E686-E685</f>
        <v>-2.5322151614436166</v>
      </c>
      <c r="G686" s="24">
        <f ca="1">IF(RAND()&lt;1-(E685/Hmax)^p,1,0)</f>
        <v>1</v>
      </c>
    </row>
    <row r="687" spans="1:7" ht="12.75" customHeight="1">
      <c r="A687" s="24">
        <f>A686+1</f>
        <v>678</v>
      </c>
      <c r="B687" s="25">
        <f>Ct+It</f>
        <v>80.57516355917971</v>
      </c>
      <c r="C687" s="25">
        <f>MAX(Ck+(Tt*cm_opti+(1-Tt)*cm_pess)*(MIN(B686,100)+yKG*F686),Ck)</f>
        <v>75.25503464227343</v>
      </c>
      <c r="D687" s="25">
        <f>MAX(In+i*(MIN(B686,100)-MIN(B685,100)),0)</f>
        <v>5.320128916906285</v>
      </c>
      <c r="E687" s="25">
        <f>hk*MIN(B686,100)^e</f>
        <v>59.91330108103601</v>
      </c>
      <c r="F687" s="25">
        <f>E687-E686</f>
        <v>0.9870669843954545</v>
      </c>
      <c r="G687" s="24">
        <f ca="1">IF(RAND()&lt;1-(E686/Hmax)^p,1,0)</f>
        <v>1</v>
      </c>
    </row>
    <row r="688" spans="1:7" ht="12.75" customHeight="1">
      <c r="A688" s="24">
        <f>A687+1</f>
        <v>679</v>
      </c>
      <c r="B688" s="25">
        <f>Ct+It</f>
        <v>85.28438114844124</v>
      </c>
      <c r="C688" s="25">
        <f>MAX(Ck+(Tt*cm_opti+(1-Tt)*cm_pess)*(MIN(B687,100)+yKG*F687),Ck)</f>
        <v>78.69864075948679</v>
      </c>
      <c r="D688" s="25">
        <f>MAX(In+i*(MIN(B687,100)-MIN(B686,100)),0)</f>
        <v>6.585740388954449</v>
      </c>
      <c r="E688" s="25">
        <f>hk*MIN(B687,100)^e</f>
        <v>64.92356982588562</v>
      </c>
      <c r="F688" s="25">
        <f>E688-E687</f>
        <v>5.010268744849611</v>
      </c>
      <c r="G688" s="24">
        <f ca="1">IF(RAND()&lt;1-(E687/Hmax)^p,1,0)</f>
        <v>1</v>
      </c>
    </row>
    <row r="689" spans="1:7" s="31" customFormat="1" ht="12.75" customHeight="1">
      <c r="A689" s="31">
        <f>A688+1</f>
        <v>680</v>
      </c>
      <c r="B689" s="32">
        <f>Ct+It</f>
        <v>90.91101487908637</v>
      </c>
      <c r="C689" s="32">
        <f>MAX(Ck+(Tt*cm_opti+(1-Tt)*cm_pess)*(MIN(B688,100)+yKG*F688),Ck)</f>
        <v>83.5564060844556</v>
      </c>
      <c r="D689" s="32">
        <f>MAX(In+i*(MIN(B688,100)-MIN(B687,100)),0)</f>
        <v>7.354608794630764</v>
      </c>
      <c r="E689" s="32">
        <f>hk*MIN(B688,100)^e</f>
        <v>72.734256678726</v>
      </c>
      <c r="F689" s="32">
        <f>E689-E688</f>
        <v>7.810686852840377</v>
      </c>
      <c r="G689" s="31">
        <f ca="1">IF(RAND()&lt;1-(E688/Hmax)^p,1,0)</f>
        <v>1</v>
      </c>
    </row>
    <row r="690" spans="1:7" ht="12.75" customHeight="1">
      <c r="A690" s="24">
        <f>A689+1</f>
        <v>681</v>
      </c>
      <c r="B690" s="25">
        <f>Ct+It</f>
        <v>96.74745046877455</v>
      </c>
      <c r="C690" s="25">
        <f>MAX(Ck+(Tt*cm_opti+(1-Tt)*cm_pess)*(MIN(B689,100)+yKG*F689),Ck)</f>
        <v>88.93413360345198</v>
      </c>
      <c r="D690" s="25">
        <f>MAX(In+i*(MIN(B689,100)-MIN(B688,100)),0)</f>
        <v>7.813316865322562</v>
      </c>
      <c r="E690" s="25">
        <f>hk*MIN(B689,100)^e</f>
        <v>82.64812626345463</v>
      </c>
      <c r="F690" s="25">
        <f>E690-E689</f>
        <v>9.91386958472863</v>
      </c>
      <c r="G690" s="24">
        <f ca="1">IF(RAND()&lt;1-(E689/Hmax)^p,1,0)</f>
        <v>1</v>
      </c>
    </row>
    <row r="691" spans="1:7" ht="12.75" customHeight="1">
      <c r="A691" s="24">
        <f>A690+1</f>
        <v>682</v>
      </c>
      <c r="B691" s="25">
        <f>Ct+It</f>
        <v>102.26024798005727</v>
      </c>
      <c r="C691" s="25">
        <f>MAX(Ck+(Tt*cm_opti+(1-Tt)*cm_pess)*(MIN(B690,100)+yKG*F690),Ck)</f>
        <v>94.34203018521319</v>
      </c>
      <c r="D691" s="25">
        <f>MAX(In+i*(MIN(B690,100)-MIN(B689,100)),0)</f>
        <v>7.9182177948440895</v>
      </c>
      <c r="E691" s="25">
        <f>hk*MIN(B690,100)^e</f>
        <v>93.60069172207984</v>
      </c>
      <c r="F691" s="25">
        <f>E691-E690</f>
        <v>10.952565458625216</v>
      </c>
      <c r="G691" s="24">
        <f ca="1">IF(RAND()&lt;1-(E690/Hmax)^p,1,0)</f>
        <v>1</v>
      </c>
    </row>
    <row r="692" spans="1:7" ht="12.75" customHeight="1">
      <c r="A692" s="24">
        <f>A691+1</f>
        <v>683</v>
      </c>
      <c r="B692" s="25">
        <f>Ct+It</f>
        <v>98.81678785733777</v>
      </c>
      <c r="C692" s="25">
        <f>MAX(Ck+(Tt*cm_opti+(1-Tt)*cm_pess)*(MIN(B691,100)+yKG*F691),Ck)</f>
        <v>92.19051309172505</v>
      </c>
      <c r="D692" s="25">
        <f>MAX(In+i*(MIN(B691,100)-MIN(B690,100)),0)</f>
        <v>6.626274765612727</v>
      </c>
      <c r="E692" s="25">
        <f>hk*MIN(B691,100)^e</f>
        <v>100</v>
      </c>
      <c r="F692" s="25">
        <f>E692-E691</f>
        <v>6.399308277920156</v>
      </c>
      <c r="G692" s="24">
        <f ca="1">IF(RAND()&lt;1-(E691/Hmax)^p,1,0)</f>
        <v>0</v>
      </c>
    </row>
    <row r="693" spans="1:7" ht="12.75" customHeight="1">
      <c r="A693" s="24">
        <f>A692+1</f>
        <v>684</v>
      </c>
      <c r="B693" s="25">
        <f>Ct+It</f>
        <v>94.74168587012315</v>
      </c>
      <c r="C693" s="25">
        <f>MAX(Ck+(Tt*cm_opti+(1-Tt)*cm_pess)*(MIN(B692,100)+yKG*F692),Ck)</f>
        <v>90.33329194145426</v>
      </c>
      <c r="D693" s="25">
        <f>MAX(In+i*(MIN(B692,100)-MIN(B691,100)),0)</f>
        <v>4.408393928668886</v>
      </c>
      <c r="E693" s="25">
        <f>hk*MIN(B692,100)^e</f>
        <v>97.64757562442097</v>
      </c>
      <c r="F693" s="25">
        <f>E693-E692</f>
        <v>-2.3524243755790337</v>
      </c>
      <c r="G693" s="24">
        <f ca="1">IF(RAND()&lt;1-(E692/Hmax)^p,1,0)</f>
        <v>0</v>
      </c>
    </row>
    <row r="694" spans="1:7" ht="12.75" customHeight="1">
      <c r="A694" s="24">
        <f>A693+1</f>
        <v>685</v>
      </c>
      <c r="B694" s="25">
        <f>Ct+It</f>
        <v>88.28531282737539</v>
      </c>
      <c r="C694" s="25">
        <f>MAX(Ck+(Tt*cm_opti+(1-Tt)*cm_pess)*(MIN(B693,100)+yKG*F693),Ck)</f>
        <v>85.3228638209827</v>
      </c>
      <c r="D694" s="25">
        <f>MAX(In+i*(MIN(B693,100)-MIN(B692,100)),0)</f>
        <v>2.9624490063926885</v>
      </c>
      <c r="E694" s="25">
        <f>hk*MIN(B693,100)^e</f>
        <v>89.75987041513092</v>
      </c>
      <c r="F694" s="25">
        <f>E694-E693</f>
        <v>-7.887705209290047</v>
      </c>
      <c r="G694" s="24">
        <f ca="1">IF(RAND()&lt;1-(E693/Hmax)^p,1,0)</f>
        <v>0</v>
      </c>
    </row>
    <row r="695" spans="1:7" ht="12.75" customHeight="1">
      <c r="A695" s="24">
        <f>A694+1</f>
        <v>686</v>
      </c>
      <c r="B695" s="25">
        <f>Ct+It</f>
        <v>80.82252269866842</v>
      </c>
      <c r="C695" s="25">
        <f>MAX(Ck+(Tt*cm_opti+(1-Tt)*cm_pess)*(MIN(B694,100)+yKG*F694),Ck)</f>
        <v>79.05070922004231</v>
      </c>
      <c r="D695" s="25">
        <f>MAX(In+i*(MIN(B694,100)-MIN(B693,100)),0)</f>
        <v>1.7718134786261217</v>
      </c>
      <c r="E695" s="25">
        <f>hk*MIN(B694,100)^e</f>
        <v>77.94296461027534</v>
      </c>
      <c r="F695" s="25">
        <f>E695-E694</f>
        <v>-11.81690580485558</v>
      </c>
      <c r="G695" s="24">
        <f ca="1">IF(RAND()&lt;1-(E694/Hmax)^p,1,0)</f>
        <v>0</v>
      </c>
    </row>
    <row r="696" spans="1:7" ht="12.75" customHeight="1">
      <c r="A696" s="24">
        <f>A695+1</f>
        <v>687</v>
      </c>
      <c r="B696" s="25">
        <f>Ct+It</f>
        <v>73.56324193361013</v>
      </c>
      <c r="C696" s="25">
        <f>MAX(Ck+(Tt*cm_opti+(1-Tt)*cm_pess)*(MIN(B695,100)+yKG*F695),Ck)</f>
        <v>72.29463699796362</v>
      </c>
      <c r="D696" s="25">
        <f>MAX(In+i*(MIN(B695,100)-MIN(B694,100)),0)</f>
        <v>1.2686049356465148</v>
      </c>
      <c r="E696" s="25">
        <f>hk*MIN(B695,100)^e</f>
        <v>65.32280175376772</v>
      </c>
      <c r="F696" s="25">
        <f>E696-E695</f>
        <v>-12.62016285650762</v>
      </c>
      <c r="G696" s="24">
        <f ca="1">IF(RAND()&lt;1-(E695/Hmax)^p,1,0)</f>
        <v>0</v>
      </c>
    </row>
    <row r="697" spans="1:7" ht="12.75" customHeight="1">
      <c r="A697" s="24">
        <f>A696+1</f>
        <v>688</v>
      </c>
      <c r="B697" s="25">
        <f>Ct+It</f>
        <v>67.69692059305744</v>
      </c>
      <c r="C697" s="25">
        <f>MAX(Ck+(Tt*cm_opti+(1-Tt)*cm_pess)*(MIN(B696,100)+yKG*F696),Ck)</f>
        <v>66.32656097558659</v>
      </c>
      <c r="D697" s="25">
        <f>MAX(In+i*(MIN(B696,100)-MIN(B695,100)),0)</f>
        <v>1.3703596174708537</v>
      </c>
      <c r="E697" s="25">
        <f>hk*MIN(B696,100)^e</f>
        <v>54.115505637828555</v>
      </c>
      <c r="F697" s="25">
        <f>E697-E696</f>
        <v>-11.207296115939165</v>
      </c>
      <c r="G697" s="24">
        <f ca="1">IF(RAND()&lt;1-(E696/Hmax)^p,1,0)</f>
        <v>0</v>
      </c>
    </row>
    <row r="698" spans="1:7" ht="12.75" customHeight="1">
      <c r="A698" s="24">
        <f>A697+1</f>
        <v>689</v>
      </c>
      <c r="B698" s="25">
        <f>Ct+It</f>
        <v>63.98291658098177</v>
      </c>
      <c r="C698" s="25">
        <f>MAX(Ck+(Tt*cm_opti+(1-Tt)*cm_pess)*(MIN(B697,100)+yKG*F697),Ck)</f>
        <v>61.916077251258116</v>
      </c>
      <c r="D698" s="25">
        <f>MAX(In+i*(MIN(B697,100)-MIN(B696,100)),0)</f>
        <v>2.0668393297236562</v>
      </c>
      <c r="E698" s="25">
        <f>hk*MIN(B697,100)^e</f>
        <v>45.828730577827244</v>
      </c>
      <c r="F698" s="25">
        <f>E698-E697</f>
        <v>-8.286775060001311</v>
      </c>
      <c r="G698" s="24">
        <f ca="1">IF(RAND()&lt;1-(E697/Hmax)^p,1,0)</f>
        <v>0</v>
      </c>
    </row>
    <row r="699" spans="1:7" s="31" customFormat="1" ht="12.75" customHeight="1">
      <c r="A699" s="31">
        <f>A698+1</f>
        <v>690</v>
      </c>
      <c r="B699" s="32">
        <f>Ct+It</f>
        <v>65.7675373875464</v>
      </c>
      <c r="C699" s="32">
        <f>MAX(Ck+(Tt*cm_opti+(1-Tt)*cm_pess)*(MIN(B698,100)+yKG*F698),Ck)</f>
        <v>62.62453939358423</v>
      </c>
      <c r="D699" s="32">
        <f>MAX(In+i*(MIN(B698,100)-MIN(B697,100)),0)</f>
        <v>3.1429979939621653</v>
      </c>
      <c r="E699" s="32">
        <f>hk*MIN(B698,100)^e</f>
        <v>40.93813614208872</v>
      </c>
      <c r="F699" s="32">
        <f>E699-E698</f>
        <v>-4.890594435738521</v>
      </c>
      <c r="G699" s="31">
        <f ca="1">IF(RAND()&lt;1-(E698/Hmax)^p,1,0)</f>
        <v>1</v>
      </c>
    </row>
    <row r="700" spans="1:7" ht="12.75" customHeight="1">
      <c r="A700" s="24">
        <f>A699+1</f>
        <v>691</v>
      </c>
      <c r="B700" s="25">
        <f>Ct+It</f>
        <v>70.75546586510231</v>
      </c>
      <c r="C700" s="25">
        <f>MAX(Ck+(Tt*cm_opti+(1-Tt)*cm_pess)*(MIN(B699,100)+yKG*F699),Ck)</f>
        <v>64.86315546182</v>
      </c>
      <c r="D700" s="25">
        <f>MAX(In+i*(MIN(B699,100)-MIN(B698,100)),0)</f>
        <v>5.892310403282313</v>
      </c>
      <c r="E700" s="25">
        <f>hk*MIN(B699,100)^e</f>
        <v>43.25368974022314</v>
      </c>
      <c r="F700" s="25">
        <f>E700-E699</f>
        <v>2.3155535981344144</v>
      </c>
      <c r="G700" s="24">
        <f ca="1">IF(RAND()&lt;1-(E699/Hmax)^p,1,0)</f>
        <v>1</v>
      </c>
    </row>
    <row r="701" spans="1:7" ht="12.75" customHeight="1">
      <c r="A701" s="24">
        <f>A700+1</f>
        <v>692</v>
      </c>
      <c r="B701" s="25">
        <f>Ct+It</f>
        <v>78.1281653637185</v>
      </c>
      <c r="C701" s="25">
        <f>MAX(Ck+(Tt*cm_opti+(1-Tt)*cm_pess)*(MIN(B700,100)+yKG*F700),Ck)</f>
        <v>70.63420112494053</v>
      </c>
      <c r="D701" s="25">
        <f>MAX(In+i*(MIN(B700,100)-MIN(B699,100)),0)</f>
        <v>7.493964238777956</v>
      </c>
      <c r="E701" s="25">
        <f>hk*MIN(B700,100)^e</f>
        <v>50.06335949787658</v>
      </c>
      <c r="F701" s="25">
        <f>E701-E700</f>
        <v>6.809669757653445</v>
      </c>
      <c r="G701" s="24">
        <f ca="1">IF(RAND()&lt;1-(E700/Hmax)^p,1,0)</f>
        <v>1</v>
      </c>
    </row>
    <row r="702" spans="1:7" ht="12.75" customHeight="1">
      <c r="A702" s="24">
        <f>A701+1</f>
        <v>693</v>
      </c>
      <c r="B702" s="25">
        <f>Ct+It</f>
        <v>86.54234513197018</v>
      </c>
      <c r="C702" s="25">
        <f>MAX(Ck+(Tt*cm_opti+(1-Tt)*cm_pess)*(MIN(B701,100)+yKG*F701),Ck)</f>
        <v>77.85599538266209</v>
      </c>
      <c r="D702" s="25">
        <f>MAX(In+i*(MIN(B701,100)-MIN(B700,100)),0)</f>
        <v>8.686349749308093</v>
      </c>
      <c r="E702" s="25">
        <f>hk*MIN(B701,100)^e</f>
        <v>61.04010223100542</v>
      </c>
      <c r="F702" s="25">
        <f>E702-E701</f>
        <v>10.976742733128837</v>
      </c>
      <c r="G702" s="24">
        <f ca="1">IF(RAND()&lt;1-(E701/Hmax)^p,1,0)</f>
        <v>1</v>
      </c>
    </row>
    <row r="703" spans="1:7" ht="12.75" customHeight="1">
      <c r="A703" s="24">
        <f>A702+1</f>
        <v>694</v>
      </c>
      <c r="B703" s="25">
        <f>Ct+It</f>
        <v>95.10064107709039</v>
      </c>
      <c r="C703" s="25">
        <f>MAX(Ck+(Tt*cm_opti+(1-Tt)*cm_pess)*(MIN(B702,100)+yKG*F702),Ck)</f>
        <v>85.89355119296454</v>
      </c>
      <c r="D703" s="25">
        <f>MAX(In+i*(MIN(B702,100)-MIN(B701,100)),0)</f>
        <v>9.207089884125843</v>
      </c>
      <c r="E703" s="25">
        <f>hk*MIN(B702,100)^e</f>
        <v>74.89577500941043</v>
      </c>
      <c r="F703" s="25">
        <f>E703-E702</f>
        <v>13.855672778405008</v>
      </c>
      <c r="G703" s="24">
        <f ca="1">IF(RAND()&lt;1-(E702/Hmax)^p,1,0)</f>
        <v>1</v>
      </c>
    </row>
    <row r="704" spans="1:7" ht="12.75" customHeight="1">
      <c r="A704" s="24">
        <f>A703+1</f>
        <v>695</v>
      </c>
      <c r="B704" s="25">
        <f>Ct+It</f>
        <v>98.13079538991343</v>
      </c>
      <c r="C704" s="25">
        <f>MAX(Ck+(Tt*cm_opti+(1-Tt)*cm_pess)*(MIN(B703,100)+yKG*F703),Ck)</f>
        <v>88.85164741735332</v>
      </c>
      <c r="D704" s="25">
        <f>MAX(In+i*(MIN(B703,100)-MIN(B702,100)),0)</f>
        <v>9.279147972560104</v>
      </c>
      <c r="E704" s="25">
        <f>hk*MIN(B703,100)^e</f>
        <v>90.44131933273572</v>
      </c>
      <c r="F704" s="25">
        <f>E704-E703</f>
        <v>15.545544323325288</v>
      </c>
      <c r="G704" s="24">
        <f ca="1">IF(RAND()&lt;1-(E703/Hmax)^p,1,0)</f>
        <v>0</v>
      </c>
    </row>
    <row r="705" spans="1:7" ht="12.75" customHeight="1">
      <c r="A705" s="24">
        <f>A704+1</f>
        <v>696</v>
      </c>
      <c r="B705" s="25">
        <f>Ct+It</f>
        <v>98.12882233300734</v>
      </c>
      <c r="C705" s="25">
        <f>MAX(Ck+(Tt*cm_opti+(1-Tt)*cm_pess)*(MIN(B704,100)+yKG*F704),Ck)</f>
        <v>91.61374517659581</v>
      </c>
      <c r="D705" s="25">
        <f>MAX(In+i*(MIN(B704,100)-MIN(B703,100)),0)</f>
        <v>6.515077156411522</v>
      </c>
      <c r="E705" s="25">
        <f>hk*MIN(B704,100)^e</f>
        <v>96.29653003857055</v>
      </c>
      <c r="F705" s="25">
        <f>E705-E704</f>
        <v>5.8552107058348355</v>
      </c>
      <c r="G705" s="24">
        <f ca="1">IF(RAND()&lt;1-(E704/Hmax)^p,1,0)</f>
        <v>0</v>
      </c>
    </row>
    <row r="706" spans="1:7" ht="12.75" customHeight="1">
      <c r="A706" s="24">
        <f>A705+1</f>
        <v>697</v>
      </c>
      <c r="B706" s="25">
        <f>Ct+It</f>
        <v>94.67311347911979</v>
      </c>
      <c r="C706" s="25">
        <f>MAX(Ck+(Tt*cm_opti+(1-Tt)*cm_pess)*(MIN(B705,100)+yKG*F705),Ck)</f>
        <v>89.67410000757285</v>
      </c>
      <c r="D706" s="25">
        <f>MAX(In+i*(MIN(B705,100)-MIN(B704,100)),0)</f>
        <v>4.999013471546952</v>
      </c>
      <c r="E706" s="25">
        <f>hk*MIN(B705,100)^e</f>
        <v>96.2926577246292</v>
      </c>
      <c r="F706" s="25">
        <f>E706-E705</f>
        <v>-0.0038723139413576746</v>
      </c>
      <c r="G706" s="24">
        <f ca="1">IF(RAND()&lt;1-(E705/Hmax)^p,1,0)</f>
        <v>0</v>
      </c>
    </row>
    <row r="707" spans="1:7" ht="12.75" customHeight="1">
      <c r="A707" s="24">
        <f>A706+1</f>
        <v>698</v>
      </c>
      <c r="B707" s="25">
        <f>Ct+It</f>
        <v>89.0098618935638</v>
      </c>
      <c r="C707" s="25">
        <f>MAX(Ck+(Tt*cm_opti+(1-Tt)*cm_pess)*(MIN(B706,100)+yKG*F706),Ck)</f>
        <v>85.73771632050756</v>
      </c>
      <c r="D707" s="25">
        <f>MAX(In+i*(MIN(B706,100)-MIN(B705,100)),0)</f>
        <v>3.2721455730562283</v>
      </c>
      <c r="E707" s="25">
        <f>hk*MIN(B706,100)^e</f>
        <v>89.62998415830295</v>
      </c>
      <c r="F707" s="25">
        <f>E707-E706</f>
        <v>-6.662673566326248</v>
      </c>
      <c r="G707" s="24">
        <f ca="1">IF(RAND()&lt;1-(E706/Hmax)^p,1,0)</f>
        <v>0</v>
      </c>
    </row>
    <row r="708" spans="1:7" ht="12.75" customHeight="1">
      <c r="A708" s="24">
        <f>A707+1</f>
        <v>699</v>
      </c>
      <c r="B708" s="25">
        <f>Ct+It</f>
        <v>86.41093868390689</v>
      </c>
      <c r="C708" s="25">
        <f>MAX(Ck+(Tt*cm_opti+(1-Tt)*cm_pess)*(MIN(B707,100)+yKG*F707),Ck)</f>
        <v>84.24256447668489</v>
      </c>
      <c r="D708" s="25">
        <f>MAX(In+i*(MIN(B707,100)-MIN(B706,100)),0)</f>
        <v>2.1683742072220014</v>
      </c>
      <c r="E708" s="25">
        <f>hk*MIN(B707,100)^e</f>
        <v>79.22755514311301</v>
      </c>
      <c r="F708" s="25">
        <f>E708-E707</f>
        <v>-10.402429015189938</v>
      </c>
      <c r="G708" s="24">
        <f ca="1">IF(RAND()&lt;1-(E707/Hmax)^p,1,0)</f>
        <v>1</v>
      </c>
    </row>
    <row r="709" spans="1:7" s="31" customFormat="1" ht="12.75" customHeight="1">
      <c r="A709" s="31">
        <f>A708+1</f>
        <v>700</v>
      </c>
      <c r="B709" s="32">
        <f>Ct+It</f>
        <v>84.93932011076456</v>
      </c>
      <c r="C709" s="32">
        <f>MAX(Ck+(Tt*cm_opti+(1-Tt)*cm_pess)*(MIN(B708,100)+yKG*F708),Ck)</f>
        <v>81.238781715593</v>
      </c>
      <c r="D709" s="32">
        <f>MAX(In+i*(MIN(B708,100)-MIN(B707,100)),0)</f>
        <v>3.7005383951715487</v>
      </c>
      <c r="E709" s="32">
        <f>hk*MIN(B708,100)^e</f>
        <v>74.66850324233917</v>
      </c>
      <c r="F709" s="32">
        <f>E709-E708</f>
        <v>-4.559051900773838</v>
      </c>
      <c r="G709" s="31">
        <f ca="1">IF(RAND()&lt;1-(E708/Hmax)^p,1,0)</f>
        <v>1</v>
      </c>
    </row>
    <row r="710" spans="1:7" ht="12.75" customHeight="1">
      <c r="A710" s="24">
        <f>A709+1</f>
        <v>701</v>
      </c>
      <c r="B710" s="25">
        <f>Ct+It</f>
        <v>85.49381427866426</v>
      </c>
      <c r="C710" s="25">
        <f>MAX(Ck+(Tt*cm_opti+(1-Tt)*cm_pess)*(MIN(B709,100)+yKG*F709),Ck)</f>
        <v>81.22962356523543</v>
      </c>
      <c r="D710" s="25">
        <f>MAX(In+i*(MIN(B709,100)-MIN(B708,100)),0)</f>
        <v>4.264190713428832</v>
      </c>
      <c r="E710" s="25">
        <f>hk*MIN(B709,100)^e</f>
        <v>72.14688100878932</v>
      </c>
      <c r="F710" s="25">
        <f>E710-E709</f>
        <v>-2.5216222335498486</v>
      </c>
      <c r="G710" s="24">
        <f ca="1">IF(RAND()&lt;1-(E709/Hmax)^p,1,0)</f>
        <v>1</v>
      </c>
    </row>
    <row r="711" spans="1:7" ht="12.75" customHeight="1">
      <c r="A711" s="24">
        <f>A710+1</f>
        <v>702</v>
      </c>
      <c r="B711" s="25">
        <f>Ct+It</f>
        <v>83.1679740601713</v>
      </c>
      <c r="C711" s="25">
        <f>MAX(Ck+(Tt*cm_opti+(1-Tt)*cm_pess)*(MIN(B710,100)+yKG*F710),Ck)</f>
        <v>77.89072697622144</v>
      </c>
      <c r="D711" s="25">
        <f>MAX(In+i*(MIN(B710,100)-MIN(B709,100)),0)</f>
        <v>5.277247083949852</v>
      </c>
      <c r="E711" s="25">
        <f>hk*MIN(B710,100)^e</f>
        <v>73.09192279914737</v>
      </c>
      <c r="F711" s="25">
        <f>E711-E710</f>
        <v>0.9450417903580473</v>
      </c>
      <c r="G711" s="24">
        <f ca="1">IF(RAND()&lt;1-(E710/Hmax)^p,1,0)</f>
        <v>0</v>
      </c>
    </row>
    <row r="712" spans="1:7" ht="12.75" customHeight="1">
      <c r="A712" s="24">
        <f>A711+1</f>
        <v>703</v>
      </c>
      <c r="B712" s="25">
        <f>Ct+It</f>
        <v>84.7306792223502</v>
      </c>
      <c r="C712" s="25">
        <f>MAX(Ck+(Tt*cm_opti+(1-Tt)*cm_pess)*(MIN(B711,100)+yKG*F711),Ck)</f>
        <v>80.89359933159669</v>
      </c>
      <c r="D712" s="25">
        <f>MAX(In+i*(MIN(B711,100)-MIN(B710,100)),0)</f>
        <v>3.8370798907535217</v>
      </c>
      <c r="E712" s="25">
        <f>hk*MIN(B711,100)^e</f>
        <v>69.16911909273327</v>
      </c>
      <c r="F712" s="25">
        <f>E712-E711</f>
        <v>-3.9228037064141006</v>
      </c>
      <c r="G712" s="24">
        <f ca="1">IF(RAND()&lt;1-(E711/Hmax)^p,1,0)</f>
        <v>1</v>
      </c>
    </row>
    <row r="713" spans="1:7" ht="12.75" customHeight="1">
      <c r="A713" s="24">
        <f>A712+1</f>
        <v>704</v>
      </c>
      <c r="B713" s="25">
        <f>Ct+It</f>
        <v>82.78133521768679</v>
      </c>
      <c r="C713" s="25">
        <f>MAX(Ck+(Tt*cm_opti+(1-Tt)*cm_pess)*(MIN(B712,100)+yKG*F712),Ck)</f>
        <v>76.99998263659734</v>
      </c>
      <c r="D713" s="25">
        <f>MAX(In+i*(MIN(B712,100)-MIN(B711,100)),0)</f>
        <v>5.78135258108945</v>
      </c>
      <c r="E713" s="25">
        <f>hk*MIN(B712,100)^e</f>
        <v>71.79288001480809</v>
      </c>
      <c r="F713" s="25">
        <f>E713-E712</f>
        <v>2.6237609220748226</v>
      </c>
      <c r="G713" s="24">
        <f ca="1">IF(RAND()&lt;1-(E712/Hmax)^p,1,0)</f>
        <v>0</v>
      </c>
    </row>
    <row r="714" spans="1:7" ht="12.75" customHeight="1">
      <c r="A714" s="24">
        <f>A713+1</f>
        <v>705</v>
      </c>
      <c r="B714" s="25">
        <f>Ct+It</f>
        <v>84.94701212864297</v>
      </c>
      <c r="C714" s="25">
        <f>MAX(Ck+(Tt*cm_opti+(1-Tt)*cm_pess)*(MIN(B713,100)+yKG*F713),Ck)</f>
        <v>80.92168413097467</v>
      </c>
      <c r="D714" s="25">
        <f>MAX(In+i*(MIN(B713,100)-MIN(B712,100)),0)</f>
        <v>4.025327997668292</v>
      </c>
      <c r="E714" s="25">
        <f>hk*MIN(B713,100)^e</f>
        <v>68.52749460423031</v>
      </c>
      <c r="F714" s="25">
        <f>E714-E713</f>
        <v>-3.265385410577778</v>
      </c>
      <c r="G714" s="24">
        <f ca="1">IF(RAND()&lt;1-(E713/Hmax)^p,1,0)</f>
        <v>1</v>
      </c>
    </row>
    <row r="715" spans="1:7" ht="12.75" customHeight="1">
      <c r="A715" s="24">
        <f>A714+1</f>
        <v>706</v>
      </c>
      <c r="B715" s="25">
        <f>Ct+It</f>
        <v>83.3873710762769</v>
      </c>
      <c r="C715" s="25">
        <f>MAX(Ck+(Tt*cm_opti+(1-Tt)*cm_pess)*(MIN(B714,100)+yKG*F714),Ck)</f>
        <v>77.30453262079882</v>
      </c>
      <c r="D715" s="25">
        <f>MAX(In+i*(MIN(B714,100)-MIN(B713,100)),0)</f>
        <v>6.08283845547809</v>
      </c>
      <c r="E715" s="25">
        <f>hk*MIN(B714,100)^e</f>
        <v>72.15994869583815</v>
      </c>
      <c r="F715" s="25">
        <f>E715-E714</f>
        <v>3.6324540916078405</v>
      </c>
      <c r="G715" s="24">
        <f ca="1">IF(RAND()&lt;1-(E714/Hmax)^p,1,0)</f>
        <v>0</v>
      </c>
    </row>
    <row r="716" spans="1:7" ht="12.75" customHeight="1">
      <c r="A716" s="24">
        <f>A715+1</f>
        <v>707</v>
      </c>
      <c r="B716" s="25">
        <f>Ct+It</f>
        <v>81.65656715316007</v>
      </c>
      <c r="C716" s="25">
        <f>MAX(Ck+(Tt*cm_opti+(1-Tt)*cm_pess)*(MIN(B715,100)+yKG*F715),Ck)</f>
        <v>77.4363876793431</v>
      </c>
      <c r="D716" s="25">
        <f>MAX(In+i*(MIN(B715,100)-MIN(B714,100)),0)</f>
        <v>4.22017947381697</v>
      </c>
      <c r="E716" s="25">
        <f>hk*MIN(B715,100)^e</f>
        <v>69.53453655012703</v>
      </c>
      <c r="F716" s="25">
        <f>E716-E715</f>
        <v>-2.625412145711124</v>
      </c>
      <c r="G716" s="24">
        <f ca="1">IF(RAND()&lt;1-(E715/Hmax)^p,1,0)</f>
        <v>0</v>
      </c>
    </row>
    <row r="717" spans="1:7" ht="12.75" customHeight="1">
      <c r="A717" s="24">
        <f>A716+1</f>
        <v>708</v>
      </c>
      <c r="B717" s="25">
        <f>Ct+It</f>
        <v>78.93476933182741</v>
      </c>
      <c r="C717" s="25">
        <f>MAX(Ck+(Tt*cm_opti+(1-Tt)*cm_pess)*(MIN(B716,100)+yKG*F716),Ck)</f>
        <v>74.80017129338583</v>
      </c>
      <c r="D717" s="25">
        <f>MAX(In+i*(MIN(B716,100)-MIN(B715,100)),0)</f>
        <v>4.134598038441581</v>
      </c>
      <c r="E717" s="25">
        <f>hk*MIN(B716,100)^e</f>
        <v>66.67794959238539</v>
      </c>
      <c r="F717" s="25">
        <f>E717-E716</f>
        <v>-2.8565869577416407</v>
      </c>
      <c r="G717" s="24">
        <f ca="1">IF(RAND()&lt;1-(E716/Hmax)^p,1,0)</f>
        <v>0</v>
      </c>
    </row>
    <row r="718" spans="1:7" ht="12.75" customHeight="1">
      <c r="A718" s="24">
        <f>A717+1</f>
        <v>709</v>
      </c>
      <c r="B718" s="25">
        <f>Ct+It</f>
        <v>80.12663029286688</v>
      </c>
      <c r="C718" s="25">
        <f>MAX(Ck+(Tt*cm_opti+(1-Tt)*cm_pess)*(MIN(B717,100)+yKG*F717),Ck)</f>
        <v>76.4875292035332</v>
      </c>
      <c r="D718" s="25">
        <f>MAX(In+i*(MIN(B717,100)-MIN(B716,100)),0)</f>
        <v>3.6391010893336713</v>
      </c>
      <c r="E718" s="25">
        <f>hk*MIN(B717,100)^e</f>
        <v>62.30697809468801</v>
      </c>
      <c r="F718" s="25">
        <f>E718-E717</f>
        <v>-4.370971497697376</v>
      </c>
      <c r="G718" s="24">
        <f ca="1">IF(RAND()&lt;1-(E717/Hmax)^p,1,0)</f>
        <v>1</v>
      </c>
    </row>
    <row r="719" spans="1:7" s="31" customFormat="1" ht="12.75" customHeight="1">
      <c r="A719" s="31">
        <f>A718+1</f>
        <v>710</v>
      </c>
      <c r="B719" s="32">
        <f>Ct+It</f>
        <v>78.82304041527377</v>
      </c>
      <c r="C719" s="32">
        <f>MAX(Ck+(Tt*cm_opti+(1-Tt)*cm_pess)*(MIN(B718,100)+yKG*F718),Ck)</f>
        <v>73.22710993475403</v>
      </c>
      <c r="D719" s="32">
        <f>MAX(In+i*(MIN(B718,100)-MIN(B717,100)),0)</f>
        <v>5.595930480519733</v>
      </c>
      <c r="E719" s="32">
        <f>hk*MIN(B718,100)^e</f>
        <v>64.20276882089772</v>
      </c>
      <c r="F719" s="32">
        <f>E719-E718</f>
        <v>1.8957907262097038</v>
      </c>
      <c r="G719" s="31">
        <f ca="1">IF(RAND()&lt;1-(E718/Hmax)^p,1,0)</f>
        <v>0</v>
      </c>
    </row>
    <row r="720" spans="1:7" ht="12.75" customHeight="1">
      <c r="A720" s="24">
        <f>A719+1</f>
        <v>711</v>
      </c>
      <c r="B720" s="25">
        <f>Ct+It</f>
        <v>81.7506449435057</v>
      </c>
      <c r="C720" s="25">
        <f>MAX(Ck+(Tt*cm_opti+(1-Tt)*cm_pess)*(MIN(B719,100)+yKG*F719),Ck)</f>
        <v>77.40243988230226</v>
      </c>
      <c r="D720" s="25">
        <f>MAX(In+i*(MIN(B719,100)-MIN(B718,100)),0)</f>
        <v>4.348205061203444</v>
      </c>
      <c r="E720" s="25">
        <f>hk*MIN(B719,100)^e</f>
        <v>62.13071700307882</v>
      </c>
      <c r="F720" s="25">
        <f>E720-E719</f>
        <v>-2.0720518178188954</v>
      </c>
      <c r="G720" s="24">
        <f ca="1">IF(RAND()&lt;1-(E719/Hmax)^p,1,0)</f>
        <v>1</v>
      </c>
    </row>
    <row r="721" spans="1:7" ht="12.75" customHeight="1">
      <c r="A721" s="24">
        <f>A720+1</f>
        <v>712</v>
      </c>
      <c r="B721" s="25">
        <f>Ct+It</f>
        <v>81.44990785535676</v>
      </c>
      <c r="C721" s="25">
        <f>MAX(Ck+(Tt*cm_opti+(1-Tt)*cm_pess)*(MIN(B720,100)+yKG*F720),Ck)</f>
        <v>74.98610559124079</v>
      </c>
      <c r="D721" s="25">
        <f>MAX(In+i*(MIN(B720,100)-MIN(B719,100)),0)</f>
        <v>6.463802264115969</v>
      </c>
      <c r="E721" s="25">
        <f>hk*MIN(B720,100)^e</f>
        <v>66.83167948679134</v>
      </c>
      <c r="F721" s="25">
        <f>E721-E720</f>
        <v>4.700962483712523</v>
      </c>
      <c r="G721" s="24">
        <f ca="1">IF(RAND()&lt;1-(E720/Hmax)^p,1,0)</f>
        <v>0</v>
      </c>
    </row>
    <row r="722" spans="1:7" ht="12.75" customHeight="1">
      <c r="A722" s="24">
        <f>A721+1</f>
        <v>713</v>
      </c>
      <c r="B722" s="25">
        <f>Ct+It</f>
        <v>85.08100766076768</v>
      </c>
      <c r="C722" s="25">
        <f>MAX(Ck+(Tt*cm_opti+(1-Tt)*cm_pess)*(MIN(B721,100)+yKG*F721),Ck)</f>
        <v>80.23137620484215</v>
      </c>
      <c r="D722" s="25">
        <f>MAX(In+i*(MIN(B721,100)-MIN(B720,100)),0)</f>
        <v>4.849631455925525</v>
      </c>
      <c r="E722" s="25">
        <f>hk*MIN(B721,100)^e</f>
        <v>66.34087489646106</v>
      </c>
      <c r="F722" s="25">
        <f>E722-E721</f>
        <v>-0.4908045903302849</v>
      </c>
      <c r="G722" s="24">
        <f ca="1">IF(RAND()&lt;1-(E721/Hmax)^p,1,0)</f>
        <v>1</v>
      </c>
    </row>
    <row r="723" spans="1:7" ht="12.75" customHeight="1">
      <c r="A723" s="24">
        <f>A722+1</f>
        <v>714</v>
      </c>
      <c r="B723" s="25">
        <f>Ct+It</f>
        <v>89.0301104389128</v>
      </c>
      <c r="C723" s="25">
        <f>MAX(Ck+(Tt*cm_opti+(1-Tt)*cm_pess)*(MIN(B722,100)+yKG*F722),Ck)</f>
        <v>82.21456053620734</v>
      </c>
      <c r="D723" s="25">
        <f>MAX(In+i*(MIN(B722,100)-MIN(B721,100)),0)</f>
        <v>6.815549902705463</v>
      </c>
      <c r="E723" s="25">
        <f>hk*MIN(B722,100)^e</f>
        <v>72.3877786457161</v>
      </c>
      <c r="F723" s="25">
        <f>E723-E722</f>
        <v>6.046903749255037</v>
      </c>
      <c r="G723" s="24">
        <f ca="1">IF(RAND()&lt;1-(E722/Hmax)^p,1,0)</f>
        <v>1</v>
      </c>
    </row>
    <row r="724" spans="1:7" ht="12.75" customHeight="1">
      <c r="A724" s="24">
        <f>A723+1</f>
        <v>715</v>
      </c>
      <c r="B724" s="25">
        <f>Ct+It</f>
        <v>93.93511230886513</v>
      </c>
      <c r="C724" s="25">
        <f>MAX(Ck+(Tt*cm_opti+(1-Tt)*cm_pess)*(MIN(B723,100)+yKG*F723),Ck)</f>
        <v>86.96056091979257</v>
      </c>
      <c r="D724" s="25">
        <f>MAX(In+i*(MIN(B723,100)-MIN(B722,100)),0)</f>
        <v>6.974551389072559</v>
      </c>
      <c r="E724" s="25">
        <f>hk*MIN(B723,100)^e</f>
        <v>79.26360564765011</v>
      </c>
      <c r="F724" s="25">
        <f>E724-E723</f>
        <v>6.875827001934013</v>
      </c>
      <c r="G724" s="24">
        <f ca="1">IF(RAND()&lt;1-(E723/Hmax)^p,1,0)</f>
        <v>1</v>
      </c>
    </row>
    <row r="725" spans="1:7" ht="12.75" customHeight="1">
      <c r="A725" s="24">
        <f>A724+1</f>
        <v>716</v>
      </c>
      <c r="B725" s="25">
        <f>Ct+It</f>
        <v>98.7584596354225</v>
      </c>
      <c r="C725" s="25">
        <f>MAX(Ck+(Tt*cm_opti+(1-Tt)*cm_pess)*(MIN(B724,100)+yKG*F724),Ck)</f>
        <v>91.30595870044634</v>
      </c>
      <c r="D725" s="25">
        <f>MAX(In+i*(MIN(B724,100)-MIN(B723,100)),0)</f>
        <v>7.452500934976165</v>
      </c>
      <c r="E725" s="25">
        <f>hk*MIN(B724,100)^e</f>
        <v>88.23805324479105</v>
      </c>
      <c r="F725" s="25">
        <f>E725-E724</f>
        <v>8.974447597140937</v>
      </c>
      <c r="G725" s="24">
        <f ca="1">IF(RAND()&lt;1-(E724/Hmax)^p,1,0)</f>
        <v>1</v>
      </c>
    </row>
    <row r="726" spans="1:7" ht="12.75" customHeight="1">
      <c r="A726" s="24">
        <f>A725+1</f>
        <v>717</v>
      </c>
      <c r="B726" s="25">
        <f>Ct+It</f>
        <v>98.21333089104488</v>
      </c>
      <c r="C726" s="25">
        <f>MAX(Ck+(Tt*cm_opti+(1-Tt)*cm_pess)*(MIN(B725,100)+yKG*F725),Ck)</f>
        <v>90.8016572277662</v>
      </c>
      <c r="D726" s="25">
        <f>MAX(In+i*(MIN(B725,100)-MIN(B724,100)),0)</f>
        <v>7.411673663278684</v>
      </c>
      <c r="E726" s="25">
        <f>hk*MIN(B725,100)^e</f>
        <v>97.53233349561376</v>
      </c>
      <c r="F726" s="25">
        <f>E726-E725</f>
        <v>9.294280250822709</v>
      </c>
      <c r="G726" s="24">
        <f ca="1">IF(RAND()&lt;1-(E725/Hmax)^p,1,0)</f>
        <v>0</v>
      </c>
    </row>
    <row r="727" spans="1:7" ht="12.75" customHeight="1">
      <c r="A727" s="24">
        <f>A726+1</f>
        <v>718</v>
      </c>
      <c r="B727" s="25">
        <f>Ct+It</f>
        <v>95.15695639081163</v>
      </c>
      <c r="C727" s="25">
        <f>MAX(Ck+(Tt*cm_opti+(1-Tt)*cm_pess)*(MIN(B726,100)+yKG*F726),Ck)</f>
        <v>90.42952076300044</v>
      </c>
      <c r="D727" s="25">
        <f>MAX(In+i*(MIN(B726,100)-MIN(B725,100)),0)</f>
        <v>4.7274356278111895</v>
      </c>
      <c r="E727" s="25">
        <f>hk*MIN(B726,100)^e</f>
        <v>96.4585836471387</v>
      </c>
      <c r="F727" s="25">
        <f>E727-E726</f>
        <v>-1.0737498484750603</v>
      </c>
      <c r="G727" s="24">
        <f ca="1">IF(RAND()&lt;1-(E726/Hmax)^p,1,0)</f>
        <v>0</v>
      </c>
    </row>
    <row r="728" spans="1:7" ht="12.75" customHeight="1">
      <c r="A728" s="24">
        <f>A727+1</f>
        <v>719</v>
      </c>
      <c r="B728" s="25">
        <f>Ct+It</f>
        <v>89.38262789283766</v>
      </c>
      <c r="C728" s="25">
        <f>MAX(Ck+(Tt*cm_opti+(1-Tt)*cm_pess)*(MIN(B727,100)+yKG*F727),Ck)</f>
        <v>85.91081514295429</v>
      </c>
      <c r="D728" s="25">
        <f>MAX(In+i*(MIN(B727,100)-MIN(B726,100)),0)</f>
        <v>3.4718127498833766</v>
      </c>
      <c r="E728" s="25">
        <f>hk*MIN(B727,100)^e</f>
        <v>90.54846349562825</v>
      </c>
      <c r="F728" s="25">
        <f>E728-E727</f>
        <v>-5.910120151510441</v>
      </c>
      <c r="G728" s="24">
        <f ca="1">IF(RAND()&lt;1-(E727/Hmax)^p,1,0)</f>
        <v>0</v>
      </c>
    </row>
    <row r="729" spans="1:7" s="31" customFormat="1" ht="12.75" customHeight="1">
      <c r="A729" s="31">
        <f>A728+1</f>
        <v>720</v>
      </c>
      <c r="B729" s="32">
        <f>Ct+It</f>
        <v>82.43691403498104</v>
      </c>
      <c r="C729" s="32">
        <f>MAX(Ck+(Tt*cm_opti+(1-Tt)*cm_pess)*(MIN(B728,100)+yKG*F728),Ck)</f>
        <v>80.32407828396803</v>
      </c>
      <c r="D729" s="32">
        <f>MAX(In+i*(MIN(B728,100)-MIN(B727,100)),0)</f>
        <v>2.112835751013016</v>
      </c>
      <c r="E729" s="32">
        <f>hk*MIN(B728,100)^e</f>
        <v>79.8925416902948</v>
      </c>
      <c r="F729" s="32">
        <f>E729-E728</f>
        <v>-10.655921805333449</v>
      </c>
      <c r="G729" s="31">
        <f ca="1">IF(RAND()&lt;1-(E728/Hmax)^p,1,0)</f>
        <v>0</v>
      </c>
    </row>
    <row r="730" spans="1:7" ht="12.75" customHeight="1">
      <c r="A730" s="24">
        <f>A729+1</f>
        <v>721</v>
      </c>
      <c r="B730" s="25">
        <f>Ct+It</f>
        <v>75.34548993798984</v>
      </c>
      <c r="C730" s="25">
        <f>MAX(Ck+(Tt*cm_opti+(1-Tt)*cm_pess)*(MIN(B729,100)+yKG*F729),Ck)</f>
        <v>73.81834686691815</v>
      </c>
      <c r="D730" s="25">
        <f>MAX(In+i*(MIN(B729,100)-MIN(B728,100)),0)</f>
        <v>1.5271430710716913</v>
      </c>
      <c r="E730" s="25">
        <f>hk*MIN(B729,100)^e</f>
        <v>67.95844795610854</v>
      </c>
      <c r="F730" s="25">
        <f>E730-E729</f>
        <v>-11.934093734186263</v>
      </c>
      <c r="G730" s="24">
        <f ca="1">IF(RAND()&lt;1-(E729/Hmax)^p,1,0)</f>
        <v>0</v>
      </c>
    </row>
    <row r="731" spans="1:7" ht="12.75" customHeight="1">
      <c r="A731" s="24">
        <f>A730+1</f>
        <v>722</v>
      </c>
      <c r="B731" s="25">
        <f>Ct+It</f>
        <v>72.96195948028118</v>
      </c>
      <c r="C731" s="25">
        <f>MAX(Ck+(Tt*cm_opti+(1-Tt)*cm_pess)*(MIN(B730,100)+yKG*F730),Ck)</f>
        <v>71.50767152877678</v>
      </c>
      <c r="D731" s="25">
        <f>MAX(In+i*(MIN(B730,100)-MIN(B729,100)),0)</f>
        <v>1.4542879515043978</v>
      </c>
      <c r="E731" s="25">
        <f>hk*MIN(B730,100)^e</f>
        <v>56.76942853995728</v>
      </c>
      <c r="F731" s="25">
        <f>E731-E730</f>
        <v>-11.189019416151261</v>
      </c>
      <c r="G731" s="24">
        <f ca="1">IF(RAND()&lt;1-(E730/Hmax)^p,1,0)</f>
        <v>1</v>
      </c>
    </row>
    <row r="732" spans="1:7" ht="12.75" customHeight="1">
      <c r="A732" s="24">
        <f>A731+1</f>
        <v>723</v>
      </c>
      <c r="B732" s="25">
        <f>Ct+It</f>
        <v>73.44823370345253</v>
      </c>
      <c r="C732" s="25">
        <f>MAX(Ck+(Tt*cm_opti+(1-Tt)*cm_pess)*(MIN(B731,100)+yKG*F731),Ck)</f>
        <v>69.63999893230687</v>
      </c>
      <c r="D732" s="25">
        <f>MAX(In+i*(MIN(B731,100)-MIN(B730,100)),0)</f>
        <v>3.8082347711456705</v>
      </c>
      <c r="E732" s="25">
        <f>hk*MIN(B731,100)^e</f>
        <v>53.234475312021935</v>
      </c>
      <c r="F732" s="25">
        <f>E732-E731</f>
        <v>-3.534953227935347</v>
      </c>
      <c r="G732" s="24">
        <f ca="1">IF(RAND()&lt;1-(E731/Hmax)^p,1,0)</f>
        <v>1</v>
      </c>
    </row>
    <row r="733" spans="1:7" ht="12.75" customHeight="1">
      <c r="A733" s="24">
        <f>A732+1</f>
        <v>724</v>
      </c>
      <c r="B733" s="25">
        <f>Ct+It</f>
        <v>73.29473342876062</v>
      </c>
      <c r="C733" s="25">
        <f>MAX(Ck+(Tt*cm_opti+(1-Tt)*cm_pess)*(MIN(B732,100)+yKG*F732),Ck)</f>
        <v>68.05159631717495</v>
      </c>
      <c r="D733" s="25">
        <f>MAX(In+i*(MIN(B732,100)-MIN(B731,100)),0)</f>
        <v>5.243137111585675</v>
      </c>
      <c r="E733" s="25">
        <f>hk*MIN(B732,100)^e</f>
        <v>53.9464303415698</v>
      </c>
      <c r="F733" s="25">
        <f>E733-E732</f>
        <v>0.711955029547866</v>
      </c>
      <c r="G733" s="24">
        <f ca="1">IF(RAND()&lt;1-(E732/Hmax)^p,1,0)</f>
        <v>0</v>
      </c>
    </row>
    <row r="734" spans="1:7" ht="12.75" customHeight="1">
      <c r="A734" s="24">
        <f>A733+1</f>
        <v>725</v>
      </c>
      <c r="B734" s="25">
        <f>Ct+It</f>
        <v>77.3750637208795</v>
      </c>
      <c r="C734" s="25">
        <f>MAX(Ck+(Tt*cm_opti+(1-Tt)*cm_pess)*(MIN(B733,100)+yKG*F733),Ck)</f>
        <v>72.45181385822545</v>
      </c>
      <c r="D734" s="25">
        <f>MAX(In+i*(MIN(B733,100)-MIN(B732,100)),0)</f>
        <v>4.923249862654046</v>
      </c>
      <c r="E734" s="25">
        <f>hk*MIN(B733,100)^e</f>
        <v>53.721179483930804</v>
      </c>
      <c r="F734" s="25">
        <f>E734-E733</f>
        <v>-0.2252508576389971</v>
      </c>
      <c r="G734" s="24">
        <f ca="1">IF(RAND()&lt;1-(E733/Hmax)^p,1,0)</f>
        <v>1</v>
      </c>
    </row>
    <row r="735" spans="1:7" ht="12.75" customHeight="1">
      <c r="A735" s="24">
        <f>A734+1</f>
        <v>726</v>
      </c>
      <c r="B735" s="25">
        <f>Ct+It</f>
        <v>82.76110350155871</v>
      </c>
      <c r="C735" s="25">
        <f>MAX(Ck+(Tt*cm_opti+(1-Tt)*cm_pess)*(MIN(B734,100)+yKG*F734),Ck)</f>
        <v>75.72093835549927</v>
      </c>
      <c r="D735" s="25">
        <f>MAX(In+i*(MIN(B734,100)-MIN(B733,100)),0)</f>
        <v>7.0401651460594366</v>
      </c>
      <c r="E735" s="25">
        <f>hk*MIN(B734,100)^e</f>
        <v>59.869004858101626</v>
      </c>
      <c r="F735" s="25">
        <f>E735-E734</f>
        <v>6.1478253741708215</v>
      </c>
      <c r="G735" s="24">
        <f ca="1">IF(RAND()&lt;1-(E734/Hmax)^p,1,0)</f>
        <v>1</v>
      </c>
    </row>
    <row r="736" spans="1:7" ht="12.75" customHeight="1">
      <c r="A736" s="24">
        <f>A735+1</f>
        <v>727</v>
      </c>
      <c r="B736" s="25">
        <f>Ct+It</f>
        <v>85.13146776642074</v>
      </c>
      <c r="C736" s="25">
        <f>MAX(Ck+(Tt*cm_opti+(1-Tt)*cm_pess)*(MIN(B735,100)+yKG*F735),Ck)</f>
        <v>77.43844787608114</v>
      </c>
      <c r="D736" s="25">
        <f>MAX(In+i*(MIN(B735,100)-MIN(B734,100)),0)</f>
        <v>7.693019890339606</v>
      </c>
      <c r="E736" s="25">
        <f>hk*MIN(B735,100)^e</f>
        <v>68.49400252795714</v>
      </c>
      <c r="F736" s="25">
        <f>E736-E735</f>
        <v>8.62499766985551</v>
      </c>
      <c r="G736" s="24">
        <f ca="1">IF(RAND()&lt;1-(E735/Hmax)^p,1,0)</f>
        <v>0</v>
      </c>
    </row>
    <row r="737" spans="1:7" ht="12.75" customHeight="1">
      <c r="A737" s="24">
        <f>A736+1</f>
        <v>728</v>
      </c>
      <c r="B737" s="25">
        <f>Ct+It</f>
        <v>86.01535587953873</v>
      </c>
      <c r="C737" s="25">
        <f>MAX(Ck+(Tt*cm_opti+(1-Tt)*cm_pess)*(MIN(B736,100)+yKG*F736),Ck)</f>
        <v>79.83017374710771</v>
      </c>
      <c r="D737" s="25">
        <f>MAX(In+i*(MIN(B736,100)-MIN(B735,100)),0)</f>
        <v>6.1851821324310166</v>
      </c>
      <c r="E737" s="25">
        <f>hk*MIN(B736,100)^e</f>
        <v>72.47366804065133</v>
      </c>
      <c r="F737" s="25">
        <f>E737-E736</f>
        <v>3.979665512694197</v>
      </c>
      <c r="G737" s="24">
        <f ca="1">IF(RAND()&lt;1-(E736/Hmax)^p,1,0)</f>
        <v>0</v>
      </c>
    </row>
    <row r="738" spans="1:7" ht="12.75" customHeight="1">
      <c r="A738" s="24">
        <f>A737+1</f>
        <v>729</v>
      </c>
      <c r="B738" s="25">
        <f>Ct+It</f>
        <v>89.40067547561442</v>
      </c>
      <c r="C738" s="25">
        <f>MAX(Ck+(Tt*cm_opti+(1-Tt)*cm_pess)*(MIN(B737,100)+yKG*F737),Ck)</f>
        <v>83.95873141905543</v>
      </c>
      <c r="D738" s="25">
        <f>MAX(In+i*(MIN(B737,100)-MIN(B736,100)),0)</f>
        <v>5.441944056558995</v>
      </c>
      <c r="E738" s="25">
        <f>hk*MIN(B737,100)^e</f>
        <v>73.98641447083698</v>
      </c>
      <c r="F738" s="25">
        <f>E738-E737</f>
        <v>1.5127464301856435</v>
      </c>
      <c r="G738" s="24">
        <f ca="1">IF(RAND()&lt;1-(E737/Hmax)^p,1,0)</f>
        <v>1</v>
      </c>
    </row>
    <row r="739" spans="1:7" s="31" customFormat="1" ht="12.75" customHeight="1">
      <c r="A739" s="31">
        <f>A738+1</f>
        <v>730</v>
      </c>
      <c r="B739" s="32">
        <f>Ct+It</f>
        <v>93.00469256872455</v>
      </c>
      <c r="C739" s="32">
        <f>MAX(Ck+(Tt*cm_opti+(1-Tt)*cm_pess)*(MIN(B738,100)+yKG*F738),Ck)</f>
        <v>86.3120327706867</v>
      </c>
      <c r="D739" s="32">
        <f>MAX(In+i*(MIN(B738,100)-MIN(B737,100)),0)</f>
        <v>6.692659798037845</v>
      </c>
      <c r="E739" s="32">
        <f>hk*MIN(B738,100)^e</f>
        <v>79.92480775496126</v>
      </c>
      <c r="F739" s="32">
        <f>E739-E738</f>
        <v>5.938393284124288</v>
      </c>
      <c r="G739" s="31">
        <f ca="1">IF(RAND()&lt;1-(E738/Hmax)^p,1,0)</f>
        <v>1</v>
      </c>
    </row>
    <row r="740" spans="1:7" ht="12.75" customHeight="1">
      <c r="A740" s="24">
        <f>A739+1</f>
        <v>731</v>
      </c>
      <c r="B740" s="25">
        <f>Ct+It</f>
        <v>97.11790580284733</v>
      </c>
      <c r="C740" s="25">
        <f>MAX(Ck+(Tt*cm_opti+(1-Tt)*cm_pess)*(MIN(B739,100)+yKG*F739),Ck)</f>
        <v>90.31589725629227</v>
      </c>
      <c r="D740" s="25">
        <f>MAX(In+i*(MIN(B739,100)-MIN(B738,100)),0)</f>
        <v>6.802008546555065</v>
      </c>
      <c r="E740" s="25">
        <f>hk*MIN(B739,100)^e</f>
        <v>86.49872839802967</v>
      </c>
      <c r="F740" s="25">
        <f>E740-E739</f>
        <v>6.573920643068405</v>
      </c>
      <c r="G740" s="24">
        <f ca="1">IF(RAND()&lt;1-(E739/Hmax)^p,1,0)</f>
        <v>1</v>
      </c>
    </row>
    <row r="741" spans="1:7" ht="12.75" customHeight="1">
      <c r="A741" s="24">
        <f>A740+1</f>
        <v>732</v>
      </c>
      <c r="B741" s="25">
        <f>Ct+It</f>
        <v>96.06571538795293</v>
      </c>
      <c r="C741" s="25">
        <f>MAX(Ck+(Tt*cm_opti+(1-Tt)*cm_pess)*(MIN(B740,100)+yKG*F740),Ck)</f>
        <v>89.00910877089154</v>
      </c>
      <c r="D741" s="25">
        <f>MAX(In+i*(MIN(B740,100)-MIN(B739,100)),0)</f>
        <v>7.056606617061391</v>
      </c>
      <c r="E741" s="25">
        <f>hk*MIN(B740,100)^e</f>
        <v>94.31887627530726</v>
      </c>
      <c r="F741" s="25">
        <f>E741-E740</f>
        <v>7.820147877277591</v>
      </c>
      <c r="G741" s="24">
        <f ca="1">IF(RAND()&lt;1-(E740/Hmax)^p,1,0)</f>
        <v>0</v>
      </c>
    </row>
    <row r="742" spans="1:7" ht="12.75" customHeight="1">
      <c r="A742" s="24">
        <f>A741+1</f>
        <v>733</v>
      </c>
      <c r="B742" s="25">
        <f>Ct+It</f>
        <v>92.89050667837067</v>
      </c>
      <c r="C742" s="25">
        <f>MAX(Ck+(Tt*cm_opti+(1-Tt)*cm_pess)*(MIN(B741,100)+yKG*F741),Ck)</f>
        <v>88.41660188581787</v>
      </c>
      <c r="D742" s="25">
        <f>MAX(In+i*(MIN(B741,100)-MIN(B740,100)),0)</f>
        <v>4.473904792552801</v>
      </c>
      <c r="E742" s="25">
        <f>hk*MIN(B741,100)^e</f>
        <v>92.28621672999178</v>
      </c>
      <c r="F742" s="25">
        <f>E742-E741</f>
        <v>-2.0326595453154823</v>
      </c>
      <c r="G742" s="24">
        <f ca="1">IF(RAND()&lt;1-(E741/Hmax)^p,1,0)</f>
        <v>0</v>
      </c>
    </row>
    <row r="743" spans="1:7" ht="12.75" customHeight="1">
      <c r="A743" s="24">
        <f>A742+1</f>
        <v>734</v>
      </c>
      <c r="B743" s="25">
        <f>Ct+It</f>
        <v>87.31826907884232</v>
      </c>
      <c r="C743" s="25">
        <f>MAX(Ck+(Tt*cm_opti+(1-Tt)*cm_pess)*(MIN(B742,100)+yKG*F742),Ck)</f>
        <v>83.90587343363345</v>
      </c>
      <c r="D743" s="25">
        <f>MAX(In+i*(MIN(B742,100)-MIN(B741,100)),0)</f>
        <v>3.4123956452088677</v>
      </c>
      <c r="E743" s="25">
        <f>hk*MIN(B742,100)^e</f>
        <v>86.28646230964426</v>
      </c>
      <c r="F743" s="25">
        <f>E743-E742</f>
        <v>-5.999754420347514</v>
      </c>
      <c r="G743" s="24">
        <f ca="1">IF(RAND()&lt;1-(E742/Hmax)^p,1,0)</f>
        <v>0</v>
      </c>
    </row>
    <row r="744" spans="1:7" ht="12.75" customHeight="1">
      <c r="A744" s="24">
        <f>A743+1</f>
        <v>735</v>
      </c>
      <c r="B744" s="25">
        <f>Ct+It</f>
        <v>85.15946210292793</v>
      </c>
      <c r="C744" s="25">
        <f>MAX(Ck+(Tt*cm_opti+(1-Tt)*cm_pess)*(MIN(B743,100)+yKG*F743),Ck)</f>
        <v>82.94558090269211</v>
      </c>
      <c r="D744" s="25">
        <f>MAX(In+i*(MIN(B743,100)-MIN(B742,100)),0)</f>
        <v>2.213881200235825</v>
      </c>
      <c r="E744" s="25">
        <f>hk*MIN(B743,100)^e</f>
        <v>76.2448011492511</v>
      </c>
      <c r="F744" s="25">
        <f>E744-E743</f>
        <v>-10.041661160393161</v>
      </c>
      <c r="G744" s="24">
        <f ca="1">IF(RAND()&lt;1-(E743/Hmax)^p,1,0)</f>
        <v>1</v>
      </c>
    </row>
    <row r="745" spans="1:7" ht="12.75" customHeight="1">
      <c r="A745" s="24">
        <f>A744+1</f>
        <v>736</v>
      </c>
      <c r="B745" s="25">
        <f>Ct+It</f>
        <v>80.03983396230652</v>
      </c>
      <c r="C745" s="25">
        <f>MAX(Ck+(Tt*cm_opti+(1-Tt)*cm_pess)*(MIN(B744,100)+yKG*F744),Ck)</f>
        <v>76.11923745026371</v>
      </c>
      <c r="D745" s="25">
        <f>MAX(In+i*(MIN(B744,100)-MIN(B743,100)),0)</f>
        <v>3.920596512042806</v>
      </c>
      <c r="E745" s="25">
        <f>hk*MIN(B744,100)^e</f>
        <v>72.52133985660019</v>
      </c>
      <c r="F745" s="25">
        <f>E745-E744</f>
        <v>-3.72346129265091</v>
      </c>
      <c r="G745" s="24">
        <f ca="1">IF(RAND()&lt;1-(E744/Hmax)^p,1,0)</f>
        <v>0</v>
      </c>
    </row>
    <row r="746" spans="1:7" ht="12.75" customHeight="1">
      <c r="A746" s="24">
        <f>A745+1</f>
        <v>737</v>
      </c>
      <c r="B746" s="25">
        <f>Ct+It</f>
        <v>79.68280927296152</v>
      </c>
      <c r="C746" s="25">
        <f>MAX(Ck+(Tt*cm_opti+(1-Tt)*cm_pess)*(MIN(B745,100)+yKG*F745),Ck)</f>
        <v>77.24262334327223</v>
      </c>
      <c r="D746" s="25">
        <f>MAX(In+i*(MIN(B745,100)-MIN(B744,100)),0)</f>
        <v>2.4401859296892923</v>
      </c>
      <c r="E746" s="25">
        <f>hk*MIN(B745,100)^e</f>
        <v>64.06375020713595</v>
      </c>
      <c r="F746" s="25">
        <f>E746-E745</f>
        <v>-8.45758964946424</v>
      </c>
      <c r="G746" s="24">
        <f ca="1">IF(RAND()&lt;1-(E745/Hmax)^p,1,0)</f>
        <v>1</v>
      </c>
    </row>
    <row r="747" spans="1:7" ht="12.75" customHeight="1">
      <c r="A747" s="24">
        <f>A746+1</f>
        <v>738</v>
      </c>
      <c r="B747" s="25">
        <f>Ct+It</f>
        <v>76.87621714380387</v>
      </c>
      <c r="C747" s="25">
        <f>MAX(Ck+(Tt*cm_opti+(1-Tt)*cm_pess)*(MIN(B746,100)+yKG*F746),Ck)</f>
        <v>72.05472948847637</v>
      </c>
      <c r="D747" s="25">
        <f>MAX(In+i*(MIN(B746,100)-MIN(B745,100)),0)</f>
        <v>4.821487655327502</v>
      </c>
      <c r="E747" s="25">
        <f>hk*MIN(B746,100)^e</f>
        <v>63.493500936311634</v>
      </c>
      <c r="F747" s="25">
        <f>E747-E746</f>
        <v>-0.5702492708243199</v>
      </c>
      <c r="G747" s="24">
        <f ca="1">IF(RAND()&lt;1-(E746/Hmax)^p,1,0)</f>
        <v>0</v>
      </c>
    </row>
    <row r="748" spans="1:7" ht="12.75" customHeight="1">
      <c r="A748" s="24">
        <f>A747+1</f>
        <v>739</v>
      </c>
      <c r="B748" s="25">
        <f>Ct+It</f>
        <v>78.8203105376043</v>
      </c>
      <c r="C748" s="25">
        <f>MAX(Ck+(Tt*cm_opti+(1-Tt)*cm_pess)*(MIN(B747,100)+yKG*F747),Ck)</f>
        <v>75.22360660218312</v>
      </c>
      <c r="D748" s="25">
        <f>MAX(In+i*(MIN(B747,100)-MIN(B746,100)),0)</f>
        <v>3.596703935421175</v>
      </c>
      <c r="E748" s="25">
        <f>hk*MIN(B747,100)^e</f>
        <v>59.09952762341284</v>
      </c>
      <c r="F748" s="25">
        <f>E748-E747</f>
        <v>-4.393973312898794</v>
      </c>
      <c r="G748" s="24">
        <f ca="1">IF(RAND()&lt;1-(E747/Hmax)^p,1,0)</f>
        <v>1</v>
      </c>
    </row>
    <row r="749" spans="1:7" s="31" customFormat="1" ht="12.75" customHeight="1">
      <c r="A749" s="31">
        <f>A748+1</f>
        <v>740</v>
      </c>
      <c r="B749" s="32">
        <f>Ct+It</f>
        <v>82.03559132487285</v>
      </c>
      <c r="C749" s="32">
        <f>MAX(Ck+(Tt*cm_opti+(1-Tt)*cm_pess)*(MIN(B748,100)+yKG*F748),Ck)</f>
        <v>76.06354462797265</v>
      </c>
      <c r="D749" s="32">
        <f>MAX(In+i*(MIN(B748,100)-MIN(B747,100)),0)</f>
        <v>5.972046696900215</v>
      </c>
      <c r="E749" s="32">
        <f>hk*MIN(B748,100)^e</f>
        <v>62.126413532443756</v>
      </c>
      <c r="F749" s="32">
        <f>E749-E748</f>
        <v>3.0268859090309164</v>
      </c>
      <c r="G749" s="31">
        <f ca="1">IF(RAND()&lt;1-(E748/Hmax)^p,1,0)</f>
        <v>1</v>
      </c>
    </row>
    <row r="750" spans="1:7" ht="12.75" customHeight="1">
      <c r="A750" s="24">
        <f>A749+1</f>
        <v>741</v>
      </c>
      <c r="B750" s="25">
        <f>Ct+It</f>
        <v>86.98110627544526</v>
      </c>
      <c r="C750" s="25">
        <f>MAX(Ck+(Tt*cm_opti+(1-Tt)*cm_pess)*(MIN(B749,100)+yKG*F749),Ck)</f>
        <v>80.37346588181099</v>
      </c>
      <c r="D750" s="25">
        <f>MAX(In+i*(MIN(B749,100)-MIN(B748,100)),0)</f>
        <v>6.607640393634277</v>
      </c>
      <c r="E750" s="25">
        <f>hk*MIN(B749,100)^e</f>
        <v>67.29838244021555</v>
      </c>
      <c r="F750" s="25">
        <f>E750-E749</f>
        <v>5.171968907771792</v>
      </c>
      <c r="G750" s="24">
        <f ca="1">IF(RAND()&lt;1-(E749/Hmax)^p,1,0)</f>
        <v>1</v>
      </c>
    </row>
    <row r="751" spans="1:7" ht="12.75" customHeight="1">
      <c r="A751" s="24">
        <f>A750+1</f>
        <v>742</v>
      </c>
      <c r="B751" s="25">
        <f>Ct+It</f>
        <v>92.50574120231617</v>
      </c>
      <c r="C751" s="25">
        <f>MAX(Ck+(Tt*cm_opti+(1-Tt)*cm_pess)*(MIN(B750,100)+yKG*F750),Ck)</f>
        <v>85.03298372702997</v>
      </c>
      <c r="D751" s="25">
        <f>MAX(In+i*(MIN(B750,100)-MIN(B749,100)),0)</f>
        <v>7.472757475286201</v>
      </c>
      <c r="E751" s="25">
        <f>hk*MIN(B750,100)^e</f>
        <v>75.65712848900303</v>
      </c>
      <c r="F751" s="25">
        <f>E751-E750</f>
        <v>8.35874604878748</v>
      </c>
      <c r="G751" s="24">
        <f ca="1">IF(RAND()&lt;1-(E750/Hmax)^p,1,0)</f>
        <v>1</v>
      </c>
    </row>
    <row r="752" spans="1:7" ht="12.75" customHeight="1">
      <c r="A752" s="24">
        <f>A751+1</f>
        <v>743</v>
      </c>
      <c r="B752" s="25">
        <f>Ct+It</f>
        <v>93.4386596350459</v>
      </c>
      <c r="C752" s="25">
        <f>MAX(Ck+(Tt*cm_opti+(1-Tt)*cm_pess)*(MIN(B751,100)+yKG*F751),Ck)</f>
        <v>85.67634217161044</v>
      </c>
      <c r="D752" s="25">
        <f>MAX(In+i*(MIN(B751,100)-MIN(B750,100)),0)</f>
        <v>7.762317463435458</v>
      </c>
      <c r="E752" s="25">
        <f>hk*MIN(B751,100)^e</f>
        <v>85.57312155389897</v>
      </c>
      <c r="F752" s="25">
        <f>E752-E751</f>
        <v>9.915993064895943</v>
      </c>
      <c r="G752" s="24">
        <f ca="1">IF(RAND()&lt;1-(E751/Hmax)^p,1,0)</f>
        <v>0</v>
      </c>
    </row>
    <row r="753" spans="1:7" ht="12.75" customHeight="1">
      <c r="A753" s="24">
        <f>A752+1</f>
        <v>744</v>
      </c>
      <c r="B753" s="25">
        <f>Ct+It</f>
        <v>92.20058553738076</v>
      </c>
      <c r="C753" s="25">
        <f>MAX(Ck+(Tt*cm_opti+(1-Tt)*cm_pess)*(MIN(B752,100)+yKG*F752),Ck)</f>
        <v>86.7341263210159</v>
      </c>
      <c r="D753" s="25">
        <f>MAX(In+i*(MIN(B752,100)-MIN(B751,100)),0)</f>
        <v>5.466459216364861</v>
      </c>
      <c r="E753" s="25">
        <f>hk*MIN(B752,100)^e</f>
        <v>87.30783114393955</v>
      </c>
      <c r="F753" s="25">
        <f>E753-E752</f>
        <v>1.7347095900405805</v>
      </c>
      <c r="G753" s="24">
        <f ca="1">IF(RAND()&lt;1-(E752/Hmax)^p,1,0)</f>
        <v>0</v>
      </c>
    </row>
    <row r="754" spans="1:7" ht="12.75" customHeight="1">
      <c r="A754" s="24">
        <f>A753+1</f>
        <v>745</v>
      </c>
      <c r="B754" s="25">
        <f>Ct+It</f>
        <v>88.48837329908015</v>
      </c>
      <c r="C754" s="25">
        <f>MAX(Ck+(Tt*cm_opti+(1-Tt)*cm_pess)*(MIN(B753,100)+yKG*F753),Ck)</f>
        <v>84.10741034791272</v>
      </c>
      <c r="D754" s="25">
        <f>MAX(In+i*(MIN(B753,100)-MIN(B752,100)),0)</f>
        <v>4.380962951167433</v>
      </c>
      <c r="E754" s="25">
        <f>hk*MIN(B753,100)^e</f>
        <v>85.00947973435866</v>
      </c>
      <c r="F754" s="25">
        <f>E754-E753</f>
        <v>-2.2983514095808886</v>
      </c>
      <c r="G754" s="24">
        <f ca="1">IF(RAND()&lt;1-(E753/Hmax)^p,1,0)</f>
        <v>0</v>
      </c>
    </row>
    <row r="755" spans="1:7" ht="12.75" customHeight="1">
      <c r="A755" s="24">
        <f>A754+1</f>
        <v>746</v>
      </c>
      <c r="B755" s="25">
        <f>Ct+It</f>
        <v>83.47492223819765</v>
      </c>
      <c r="C755" s="25">
        <f>MAX(Ck+(Tt*cm_opti+(1-Tt)*cm_pess)*(MIN(B754,100)+yKG*F754),Ck)</f>
        <v>80.33102835734795</v>
      </c>
      <c r="D755" s="25">
        <f>MAX(In+i*(MIN(B754,100)-MIN(B753,100)),0)</f>
        <v>3.1438938808496957</v>
      </c>
      <c r="E755" s="25">
        <f>hk*MIN(B754,100)^e</f>
        <v>78.30192209117361</v>
      </c>
      <c r="F755" s="25">
        <f>E755-E754</f>
        <v>-6.707557643185055</v>
      </c>
      <c r="G755" s="24">
        <f ca="1">IF(RAND()&lt;1-(E754/Hmax)^p,1,0)</f>
        <v>0</v>
      </c>
    </row>
    <row r="756" spans="1:7" ht="12.75" customHeight="1">
      <c r="A756" s="24">
        <f>A755+1</f>
        <v>747</v>
      </c>
      <c r="B756" s="25">
        <f>Ct+It</f>
        <v>82.02160237284991</v>
      </c>
      <c r="C756" s="25">
        <f>MAX(Ck+(Tt*cm_opti+(1-Tt)*cm_pess)*(MIN(B755,100)+yKG*F755),Ck)</f>
        <v>79.52832790329117</v>
      </c>
      <c r="D756" s="25">
        <f>MAX(In+i*(MIN(B755,100)-MIN(B754,100)),0)</f>
        <v>2.4932744695587488</v>
      </c>
      <c r="E756" s="25">
        <f>hk*MIN(B755,100)^e</f>
        <v>69.68062642673145</v>
      </c>
      <c r="F756" s="25">
        <f>E756-E755</f>
        <v>-8.621295664442158</v>
      </c>
      <c r="G756" s="24">
        <f ca="1">IF(RAND()&lt;1-(E755/Hmax)^p,1,0)</f>
        <v>1</v>
      </c>
    </row>
    <row r="757" spans="1:7" ht="12.75" customHeight="1">
      <c r="A757" s="24">
        <f>A756+1</f>
        <v>748</v>
      </c>
      <c r="B757" s="25">
        <f>Ct+It</f>
        <v>82.15967675555459</v>
      </c>
      <c r="C757" s="25">
        <f>MAX(Ck+(Tt*cm_opti+(1-Tt)*cm_pess)*(MIN(B756,100)+yKG*F756),Ck)</f>
        <v>77.88633668822845</v>
      </c>
      <c r="D757" s="25">
        <f>MAX(In+i*(MIN(B756,100)-MIN(B755,100)),0)</f>
        <v>4.2733400673261315</v>
      </c>
      <c r="E757" s="25">
        <f>hk*MIN(B756,100)^e</f>
        <v>67.27543255809898</v>
      </c>
      <c r="F757" s="25">
        <f>E757-E756</f>
        <v>-2.405193868632466</v>
      </c>
      <c r="G757" s="24">
        <f ca="1">IF(RAND()&lt;1-(E756/Hmax)^p,1,0)</f>
        <v>1</v>
      </c>
    </row>
    <row r="758" spans="1:7" ht="12.75" customHeight="1">
      <c r="A758" s="24">
        <f>A757+1</f>
        <v>749</v>
      </c>
      <c r="B758" s="25">
        <f>Ct+It</f>
        <v>84.39365873648933</v>
      </c>
      <c r="C758" s="25">
        <f>MAX(Ck+(Tt*cm_opti+(1-Tt)*cm_pess)*(MIN(B757,100)+yKG*F757),Ck)</f>
        <v>79.32462154513699</v>
      </c>
      <c r="D758" s="25">
        <f>MAX(In+i*(MIN(B757,100)-MIN(B756,100)),0)</f>
        <v>5.069037191352336</v>
      </c>
      <c r="E758" s="25">
        <f>hk*MIN(B757,100)^e</f>
        <v>67.50212484577217</v>
      </c>
      <c r="F758" s="25">
        <f>E758-E757</f>
        <v>0.22669228767318828</v>
      </c>
      <c r="G758" s="24">
        <f ca="1">IF(RAND()&lt;1-(E757/Hmax)^p,1,0)</f>
        <v>1</v>
      </c>
    </row>
    <row r="759" spans="1:7" s="31" customFormat="1" ht="12.75" customHeight="1">
      <c r="A759" s="31">
        <f>A758+1</f>
        <v>750</v>
      </c>
      <c r="B759" s="32">
        <f>Ct+It</f>
        <v>87.89977302761385</v>
      </c>
      <c r="C759" s="32">
        <f>MAX(Ck+(Tt*cm_opti+(1-Tt)*cm_pess)*(MIN(B758,100)+yKG*F758),Ck)</f>
        <v>81.78278203714648</v>
      </c>
      <c r="D759" s="32">
        <f>MAX(In+i*(MIN(B758,100)-MIN(B757,100)),0)</f>
        <v>6.116990990467372</v>
      </c>
      <c r="E759" s="32">
        <f>hk*MIN(B758,100)^e</f>
        <v>71.22289634931022</v>
      </c>
      <c r="F759" s="32">
        <f>E759-E758</f>
        <v>3.720771503538046</v>
      </c>
      <c r="G759" s="31">
        <f ca="1">IF(RAND()&lt;1-(E758/Hmax)^p,1,0)</f>
        <v>1</v>
      </c>
    </row>
    <row r="760" spans="1:7" ht="12.75" customHeight="1">
      <c r="A760" s="24">
        <f>A759+1</f>
        <v>751</v>
      </c>
      <c r="B760" s="25">
        <f>Ct+It</f>
        <v>92.25852816353586</v>
      </c>
      <c r="C760" s="25">
        <f>MAX(Ck+(Tt*cm_opti+(1-Tt)*cm_pess)*(MIN(B759,100)+yKG*F759),Ck)</f>
        <v>85.5054710179736</v>
      </c>
      <c r="D760" s="25">
        <f>MAX(In+i*(MIN(B759,100)-MIN(B758,100)),0)</f>
        <v>6.753057145562259</v>
      </c>
      <c r="E760" s="25">
        <f>hk*MIN(B759,100)^e</f>
        <v>77.2637009830603</v>
      </c>
      <c r="F760" s="25">
        <f>E760-E759</f>
        <v>6.040804633750085</v>
      </c>
      <c r="G760" s="24">
        <f ca="1">IF(RAND()&lt;1-(E759/Hmax)^p,1,0)</f>
        <v>1</v>
      </c>
    </row>
    <row r="761" spans="1:7" ht="12.75" customHeight="1">
      <c r="A761" s="24">
        <f>A760+1</f>
        <v>752</v>
      </c>
      <c r="B761" s="25">
        <f>Ct+It</f>
        <v>96.88279749163837</v>
      </c>
      <c r="C761" s="25">
        <f>MAX(Ck+(Tt*cm_opti+(1-Tt)*cm_pess)*(MIN(B760,100)+yKG*F760),Ck)</f>
        <v>89.70341992367737</v>
      </c>
      <c r="D761" s="25">
        <f>MAX(In+i*(MIN(B760,100)-MIN(B759,100)),0)</f>
        <v>7.179377567961005</v>
      </c>
      <c r="E761" s="25">
        <f>hk*MIN(B760,100)^e</f>
        <v>85.1163601890194</v>
      </c>
      <c r="F761" s="25">
        <f>E761-E760</f>
        <v>7.8526592059591</v>
      </c>
      <c r="G761" s="24">
        <f ca="1">IF(RAND()&lt;1-(E760/Hmax)^p,1,0)</f>
        <v>1</v>
      </c>
    </row>
    <row r="762" spans="1:7" ht="12.75" customHeight="1">
      <c r="A762" s="24">
        <f>A761+1</f>
        <v>753</v>
      </c>
      <c r="B762" s="25">
        <f>Ct+It</f>
        <v>96.38890449855377</v>
      </c>
      <c r="C762" s="25">
        <f>MAX(Ck+(Tt*cm_opti+(1-Tt)*cm_pess)*(MIN(B761,100)+yKG*F761),Ck)</f>
        <v>89.07676983450251</v>
      </c>
      <c r="D762" s="25">
        <f>MAX(In+i*(MIN(B761,100)-MIN(B760,100)),0)</f>
        <v>7.312134664051257</v>
      </c>
      <c r="E762" s="25">
        <f>hk*MIN(B761,100)^e</f>
        <v>93.8627644980581</v>
      </c>
      <c r="F762" s="25">
        <f>E762-E761</f>
        <v>8.746404309038695</v>
      </c>
      <c r="G762" s="24">
        <f ca="1">IF(RAND()&lt;1-(E761/Hmax)^p,1,0)</f>
        <v>0</v>
      </c>
    </row>
    <row r="763" spans="1:7" ht="12.75" customHeight="1">
      <c r="A763" s="24">
        <f>A762+1</f>
        <v>754</v>
      </c>
      <c r="B763" s="25">
        <f>Ct+It</f>
        <v>93.61345796410848</v>
      </c>
      <c r="C763" s="25">
        <f>MAX(Ck+(Tt*cm_opti+(1-Tt)*cm_pess)*(MIN(B762,100)+yKG*F762),Ck)</f>
        <v>88.86040446065077</v>
      </c>
      <c r="D763" s="25">
        <f>MAX(In+i*(MIN(B762,100)-MIN(B761,100)),0)</f>
        <v>4.7530535034577</v>
      </c>
      <c r="E763" s="25">
        <f>hk*MIN(B762,100)^e</f>
        <v>92.90820910431319</v>
      </c>
      <c r="F763" s="25">
        <f>E763-E762</f>
        <v>-0.9545553937449114</v>
      </c>
      <c r="G763" s="24">
        <f ca="1">IF(RAND()&lt;1-(E762/Hmax)^p,1,0)</f>
        <v>0</v>
      </c>
    </row>
    <row r="764" spans="1:7" ht="12.75" customHeight="1">
      <c r="A764" s="24">
        <f>A763+1</f>
        <v>755</v>
      </c>
      <c r="B764" s="25">
        <f>Ct+It</f>
        <v>88.31213202531515</v>
      </c>
      <c r="C764" s="25">
        <f>MAX(Ck+(Tt*cm_opti+(1-Tt)*cm_pess)*(MIN(B763,100)+yKG*F763),Ck)</f>
        <v>84.6998552925378</v>
      </c>
      <c r="D764" s="25">
        <f>MAX(In+i*(MIN(B763,100)-MIN(B762,100)),0)</f>
        <v>3.612276732777353</v>
      </c>
      <c r="E764" s="25">
        <f>hk*MIN(B763,100)^e</f>
        <v>87.63479511997905</v>
      </c>
      <c r="F764" s="25">
        <f>E764-E763</f>
        <v>-5.273413984334141</v>
      </c>
      <c r="G764" s="24">
        <f ca="1">IF(RAND()&lt;1-(E763/Hmax)^p,1,0)</f>
        <v>0</v>
      </c>
    </row>
    <row r="765" spans="1:7" ht="12.75" customHeight="1">
      <c r="A765" s="24">
        <f>A764+1</f>
        <v>756</v>
      </c>
      <c r="B765" s="25">
        <f>Ct+It</f>
        <v>81.94435985398863</v>
      </c>
      <c r="C765" s="25">
        <f>MAX(Ck+(Tt*cm_opti+(1-Tt)*cm_pess)*(MIN(B764,100)+yKG*F764),Ck)</f>
        <v>79.59502282338529</v>
      </c>
      <c r="D765" s="25">
        <f>MAX(In+i*(MIN(B764,100)-MIN(B763,100)),0)</f>
        <v>2.349337030603337</v>
      </c>
      <c r="E765" s="25">
        <f>hk*MIN(B764,100)^e</f>
        <v>77.99032662856693</v>
      </c>
      <c r="F765" s="25">
        <f>E765-E764</f>
        <v>-9.644468491412113</v>
      </c>
      <c r="G765" s="24">
        <f ca="1">IF(RAND()&lt;1-(E764/Hmax)^p,1,0)</f>
        <v>0</v>
      </c>
    </row>
    <row r="766" spans="1:7" ht="12.75" customHeight="1">
      <c r="A766" s="24">
        <f>A765+1</f>
        <v>757</v>
      </c>
      <c r="B766" s="25">
        <f>Ct+It</f>
        <v>79.41937023580199</v>
      </c>
      <c r="C766" s="25">
        <f>MAX(Ck+(Tt*cm_opti+(1-Tt)*cm_pess)*(MIN(B765,100)+yKG*F765),Ck)</f>
        <v>77.60325632146525</v>
      </c>
      <c r="D766" s="25">
        <f>MAX(In+i*(MIN(B765,100)-MIN(B764,100)),0)</f>
        <v>1.8161139143367393</v>
      </c>
      <c r="E766" s="25">
        <f>hk*MIN(B765,100)^e</f>
        <v>67.14878111879983</v>
      </c>
      <c r="F766" s="25">
        <f>E766-E765</f>
        <v>-10.841545509767101</v>
      </c>
      <c r="G766" s="24">
        <f ca="1">IF(RAND()&lt;1-(E765/Hmax)^p,1,0)</f>
        <v>1</v>
      </c>
    </row>
    <row r="767" spans="1:7" ht="12.75" customHeight="1">
      <c r="A767" s="24">
        <f>A766+1</f>
        <v>758</v>
      </c>
      <c r="B767" s="25">
        <f>Ct+It</f>
        <v>75.10469227759486</v>
      </c>
      <c r="C767" s="25">
        <f>MAX(Ck+(Tt*cm_opti+(1-Tt)*cm_pess)*(MIN(B766,100)+yKG*F766),Ck)</f>
        <v>71.36718708668818</v>
      </c>
      <c r="D767" s="25">
        <f>MAX(In+i*(MIN(B766,100)-MIN(B765,100)),0)</f>
        <v>3.737505190906681</v>
      </c>
      <c r="E767" s="25">
        <f>hk*MIN(B766,100)^e</f>
        <v>63.07436368651392</v>
      </c>
      <c r="F767" s="25">
        <f>E767-E766</f>
        <v>-4.074417432285912</v>
      </c>
      <c r="G767" s="24">
        <f ca="1">IF(RAND()&lt;1-(E766/Hmax)^p,1,0)</f>
        <v>0</v>
      </c>
    </row>
    <row r="768" spans="1:7" ht="12.75" customHeight="1">
      <c r="A768" s="24">
        <f>A767+1</f>
        <v>759</v>
      </c>
      <c r="B768" s="25">
        <f>Ct+It</f>
        <v>75.8158357524913</v>
      </c>
      <c r="C768" s="25">
        <f>MAX(Ck+(Tt*cm_opti+(1-Tt)*cm_pess)*(MIN(B767,100)+yKG*F767),Ck)</f>
        <v>72.97317473159487</v>
      </c>
      <c r="D768" s="25">
        <f>MAX(In+i*(MIN(B767,100)-MIN(B766,100)),0)</f>
        <v>2.8426610208964362</v>
      </c>
      <c r="E768" s="25">
        <f>hk*MIN(B767,100)^e</f>
        <v>56.407148021122175</v>
      </c>
      <c r="F768" s="25">
        <f>E768-E767</f>
        <v>-6.667215665391744</v>
      </c>
      <c r="G768" s="24">
        <f ca="1">IF(RAND()&lt;1-(E767/Hmax)^p,1,0)</f>
        <v>1</v>
      </c>
    </row>
    <row r="769" spans="1:7" s="31" customFormat="1" ht="12.75" customHeight="1">
      <c r="A769" s="31">
        <f>A768+1</f>
        <v>760</v>
      </c>
      <c r="B769" s="32">
        <f>Ct+It</f>
        <v>78.38224879817007</v>
      </c>
      <c r="C769" s="32">
        <f>MAX(Ck+(Tt*cm_opti+(1-Tt)*cm_pess)*(MIN(B768,100)+yKG*F768),Ck)</f>
        <v>73.02667706072185</v>
      </c>
      <c r="D769" s="32">
        <f>MAX(In+i*(MIN(B768,100)-MIN(B767,100)),0)</f>
        <v>5.355571737448216</v>
      </c>
      <c r="E769" s="32">
        <f>hk*MIN(B768,100)^e</f>
        <v>57.48040950848738</v>
      </c>
      <c r="F769" s="32">
        <f>E769-E768</f>
        <v>1.073261487365201</v>
      </c>
      <c r="G769" s="31">
        <f ca="1">IF(RAND()&lt;1-(E768/Hmax)^p,1,0)</f>
        <v>1</v>
      </c>
    </row>
    <row r="770" spans="1:7" ht="12.75" customHeight="1">
      <c r="A770" s="24">
        <f>A769+1</f>
        <v>761</v>
      </c>
      <c r="B770" s="25">
        <f>Ct+It</f>
        <v>83.13618606734903</v>
      </c>
      <c r="C770" s="25">
        <f>MAX(Ck+(Tt*cm_opti+(1-Tt)*cm_pess)*(MIN(B769,100)+yKG*F769),Ck)</f>
        <v>76.85297954450965</v>
      </c>
      <c r="D770" s="25">
        <f>MAX(In+i*(MIN(B769,100)-MIN(B768,100)),0)</f>
        <v>6.283206522839386</v>
      </c>
      <c r="E770" s="25">
        <f>hk*MIN(B769,100)^e</f>
        <v>61.43776926658233</v>
      </c>
      <c r="F770" s="25">
        <f>E770-E769</f>
        <v>3.9573597580949524</v>
      </c>
      <c r="G770" s="24">
        <f ca="1">IF(RAND()&lt;1-(E769/Hmax)^p,1,0)</f>
        <v>1</v>
      </c>
    </row>
    <row r="771" spans="1:7" ht="12.75" customHeight="1">
      <c r="A771" s="24">
        <f>A770+1</f>
        <v>762</v>
      </c>
      <c r="B771" s="25">
        <f>Ct+It</f>
        <v>88.88366574043133</v>
      </c>
      <c r="C771" s="25">
        <f>MAX(Ck+(Tt*cm_opti+(1-Tt)*cm_pess)*(MIN(B770,100)+yKG*F770),Ck)</f>
        <v>81.50669710584185</v>
      </c>
      <c r="D771" s="25">
        <f>MAX(In+i*(MIN(B770,100)-MIN(B769,100)),0)</f>
        <v>7.376968634589481</v>
      </c>
      <c r="E771" s="25">
        <f>hk*MIN(B770,100)^e</f>
        <v>69.1162543382488</v>
      </c>
      <c r="F771" s="25">
        <f>E771-E770</f>
        <v>7.678485071666465</v>
      </c>
      <c r="G771" s="24">
        <f ca="1">IF(RAND()&lt;1-(E770/Hmax)^p,1,0)</f>
        <v>1</v>
      </c>
    </row>
    <row r="772" spans="1:7" ht="12.75" customHeight="1">
      <c r="A772" s="24">
        <f>A771+1</f>
        <v>763</v>
      </c>
      <c r="B772" s="25">
        <f>Ct+It</f>
        <v>95.05653379363689</v>
      </c>
      <c r="C772" s="25">
        <f>MAX(Ck+(Tt*cm_opti+(1-Tt)*cm_pess)*(MIN(B771,100)+yKG*F771),Ck)</f>
        <v>87.18279395709574</v>
      </c>
      <c r="D772" s="25">
        <f>MAX(In+i*(MIN(B771,100)-MIN(B770,100)),0)</f>
        <v>7.873739836541148</v>
      </c>
      <c r="E772" s="25">
        <f>hk*MIN(B771,100)^e</f>
        <v>79.00306035456725</v>
      </c>
      <c r="F772" s="25">
        <f>E772-E771</f>
        <v>9.88680601631846</v>
      </c>
      <c r="G772" s="24">
        <f ca="1">IF(RAND()&lt;1-(E771/Hmax)^p,1,0)</f>
        <v>1</v>
      </c>
    </row>
    <row r="773" spans="1:7" ht="12.75" customHeight="1">
      <c r="A773" s="24">
        <f>A772+1</f>
        <v>764</v>
      </c>
      <c r="B773" s="25">
        <f>Ct+It</f>
        <v>96.109022264776</v>
      </c>
      <c r="C773" s="25">
        <f>MAX(Ck+(Tt*cm_opti+(1-Tt)*cm_pess)*(MIN(B772,100)+yKG*F772),Ck)</f>
        <v>88.02258823817321</v>
      </c>
      <c r="D773" s="25">
        <f>MAX(In+i*(MIN(B772,100)-MIN(B771,100)),0)</f>
        <v>8.086434026602781</v>
      </c>
      <c r="E773" s="25">
        <f>hk*MIN(B772,100)^e</f>
        <v>90.35744616860832</v>
      </c>
      <c r="F773" s="25">
        <f>E773-E772</f>
        <v>11.354385814041066</v>
      </c>
      <c r="G773" s="24">
        <f ca="1">IF(RAND()&lt;1-(E772/Hmax)^p,1,0)</f>
        <v>0</v>
      </c>
    </row>
    <row r="774" spans="1:7" ht="12.75" customHeight="1">
      <c r="A774" s="24">
        <f>A773+1</f>
        <v>765</v>
      </c>
      <c r="B774" s="25">
        <f>Ct+It</f>
        <v>94.68433921019857</v>
      </c>
      <c r="C774" s="25">
        <f>MAX(Ck+(Tt*cm_opti+(1-Tt)*cm_pess)*(MIN(B773,100)+yKG*F773),Ck)</f>
        <v>89.15809497462902</v>
      </c>
      <c r="D774" s="25">
        <f>MAX(In+i*(MIN(B773,100)-MIN(B772,100)),0)</f>
        <v>5.526244235569557</v>
      </c>
      <c r="E774" s="25">
        <f>hk*MIN(B773,100)^e</f>
        <v>92.3694416069121</v>
      </c>
      <c r="F774" s="25">
        <f>E774-E773</f>
        <v>2.011995438303785</v>
      </c>
      <c r="G774" s="24">
        <f ca="1">IF(RAND()&lt;1-(E773/Hmax)^p,1,0)</f>
        <v>0</v>
      </c>
    </row>
    <row r="775" spans="1:7" ht="12.75" customHeight="1">
      <c r="A775" s="24">
        <f>A774+1</f>
        <v>766</v>
      </c>
      <c r="B775" s="25">
        <f>Ct+It</f>
        <v>90.4375289285309</v>
      </c>
      <c r="C775" s="25">
        <f>MAX(Ck+(Tt*cm_opti+(1-Tt)*cm_pess)*(MIN(B774,100)+yKG*F774),Ck)</f>
        <v>86.14987045581961</v>
      </c>
      <c r="D775" s="25">
        <f>MAX(In+i*(MIN(B774,100)-MIN(B773,100)),0)</f>
        <v>4.287658472711286</v>
      </c>
      <c r="E775" s="25">
        <f>hk*MIN(B774,100)^e</f>
        <v>89.65124091671947</v>
      </c>
      <c r="F775" s="25">
        <f>E775-E774</f>
        <v>-2.7182006901926314</v>
      </c>
      <c r="G775" s="24">
        <f ca="1">IF(RAND()&lt;1-(E774/Hmax)^p,1,0)</f>
        <v>0</v>
      </c>
    </row>
    <row r="776" spans="1:7" ht="12.75" customHeight="1">
      <c r="A776" s="24">
        <f>A775+1</f>
        <v>767</v>
      </c>
      <c r="B776" s="25">
        <f>Ct+It</f>
        <v>84.68297786395235</v>
      </c>
      <c r="C776" s="25">
        <f>MAX(Ck+(Tt*cm_opti+(1-Tt)*cm_pess)*(MIN(B775,100)+yKG*F775),Ck)</f>
        <v>81.80638300478618</v>
      </c>
      <c r="D776" s="25">
        <f>MAX(In+i*(MIN(B775,100)-MIN(B774,100)),0)</f>
        <v>2.876594859166161</v>
      </c>
      <c r="E776" s="25">
        <f>hk*MIN(B775,100)^e</f>
        <v>81.78946638698862</v>
      </c>
      <c r="F776" s="25">
        <f>E776-E775</f>
        <v>-7.861774529730852</v>
      </c>
      <c r="G776" s="24">
        <f ca="1">IF(RAND()&lt;1-(E775/Hmax)^p,1,0)</f>
        <v>0</v>
      </c>
    </row>
    <row r="777" spans="1:7" ht="12.75" customHeight="1">
      <c r="A777" s="24">
        <f>A776+1</f>
        <v>768</v>
      </c>
      <c r="B777" s="25">
        <f>Ct+It</f>
        <v>82.43262856450241</v>
      </c>
      <c r="C777" s="25">
        <f>MAX(Ck+(Tt*cm_opti+(1-Tt)*cm_pess)*(MIN(B776,100)+yKG*F776),Ck)</f>
        <v>80.30990409679168</v>
      </c>
      <c r="D777" s="25">
        <f>MAX(In+i*(MIN(B776,100)-MIN(B775,100)),0)</f>
        <v>2.122724467710725</v>
      </c>
      <c r="E777" s="25">
        <f>hk*MIN(B776,100)^e</f>
        <v>71.71206739906643</v>
      </c>
      <c r="F777" s="25">
        <f>E777-E776</f>
        <v>-10.077398987922194</v>
      </c>
      <c r="G777" s="24">
        <f ca="1">IF(RAND()&lt;1-(E776/Hmax)^p,1,0)</f>
        <v>1</v>
      </c>
    </row>
    <row r="778" spans="1:7" ht="12.75" customHeight="1">
      <c r="A778" s="24">
        <f>A777+1</f>
        <v>769</v>
      </c>
      <c r="B778" s="25">
        <f>Ct+It</f>
        <v>77.80544840429252</v>
      </c>
      <c r="C778" s="25">
        <f>MAX(Ck+(Tt*cm_opti+(1-Tt)*cm_pess)*(MIN(B777,100)+yKG*F777),Ck)</f>
        <v>73.93062305401749</v>
      </c>
      <c r="D778" s="25">
        <f>MAX(In+i*(MIN(B777,100)-MIN(B776,100)),0)</f>
        <v>3.8748253502750316</v>
      </c>
      <c r="E778" s="25">
        <f>hk*MIN(B777,100)^e</f>
        <v>67.95138252053219</v>
      </c>
      <c r="F778" s="25">
        <f>E778-E777</f>
        <v>-3.760684878534235</v>
      </c>
      <c r="G778" s="24">
        <f ca="1">IF(RAND()&lt;1-(E777/Hmax)^p,1,0)</f>
        <v>0</v>
      </c>
    </row>
    <row r="779" spans="1:7" s="31" customFormat="1" ht="12.75" customHeight="1">
      <c r="A779" s="31">
        <f>A778+1</f>
        <v>770</v>
      </c>
      <c r="B779" s="32">
        <f>Ct+It</f>
        <v>78.02189552685518</v>
      </c>
      <c r="C779" s="32">
        <f>MAX(Ck+(Tt*cm_opti+(1-Tt)*cm_pess)*(MIN(B778,100)+yKG*F778),Ck)</f>
        <v>75.33548560696012</v>
      </c>
      <c r="D779" s="32">
        <f>MAX(In+i*(MIN(B778,100)-MIN(B777,100)),0)</f>
        <v>2.6864099198950555</v>
      </c>
      <c r="E779" s="32">
        <f>hk*MIN(B778,100)^e</f>
        <v>60.536878013930256</v>
      </c>
      <c r="F779" s="32">
        <f>E779-E778</f>
        <v>-7.414504506601936</v>
      </c>
      <c r="G779" s="31">
        <f ca="1">IF(RAND()&lt;1-(E778/Hmax)^p,1,0)</f>
        <v>1</v>
      </c>
    </row>
    <row r="780" spans="1:7" ht="12.75" customHeight="1">
      <c r="A780" s="24">
        <f>A779+1</f>
        <v>771</v>
      </c>
      <c r="B780" s="25">
        <f>Ct+It</f>
        <v>79.8512525514553</v>
      </c>
      <c r="C780" s="25">
        <f>MAX(Ck+(Tt*cm_opti+(1-Tt)*cm_pess)*(MIN(B779,100)+yKG*F779),Ck)</f>
        <v>74.74302899017398</v>
      </c>
      <c r="D780" s="25">
        <f>MAX(In+i*(MIN(B779,100)-MIN(B778,100)),0)</f>
        <v>5.108223561281328</v>
      </c>
      <c r="E780" s="25">
        <f>hk*MIN(B779,100)^e</f>
        <v>60.87416181603504</v>
      </c>
      <c r="F780" s="25">
        <f>E780-E779</f>
        <v>0.3372838021047855</v>
      </c>
      <c r="G780" s="24">
        <f ca="1">IF(RAND()&lt;1-(E779/Hmax)^p,1,0)</f>
        <v>1</v>
      </c>
    </row>
    <row r="781" spans="1:7" ht="12.75" customHeight="1">
      <c r="A781" s="24">
        <f>A780+1</f>
        <v>772</v>
      </c>
      <c r="B781" s="25">
        <f>Ct+It</f>
        <v>83.85991598898434</v>
      </c>
      <c r="C781" s="25">
        <f>MAX(Ck+(Tt*cm_opti+(1-Tt)*cm_pess)*(MIN(B780,100)+yKG*F780),Ck)</f>
        <v>77.94523747668427</v>
      </c>
      <c r="D781" s="25">
        <f>MAX(In+i*(MIN(B780,100)-MIN(B779,100)),0)</f>
        <v>5.914678512300064</v>
      </c>
      <c r="E781" s="25">
        <f>hk*MIN(B780,100)^e</f>
        <v>63.762225340362974</v>
      </c>
      <c r="F781" s="25">
        <f>E781-E780</f>
        <v>2.888063524327933</v>
      </c>
      <c r="G781" s="24">
        <f ca="1">IF(RAND()&lt;1-(E780/Hmax)^p,1,0)</f>
        <v>1</v>
      </c>
    </row>
    <row r="782" spans="1:7" ht="12.75" customHeight="1">
      <c r="A782" s="24">
        <f>A781+1</f>
        <v>773</v>
      </c>
      <c r="B782" s="25">
        <f>Ct+It</f>
        <v>88.89897380832089</v>
      </c>
      <c r="C782" s="25">
        <f>MAX(Ck+(Tt*cm_opti+(1-Tt)*cm_pess)*(MIN(B781,100)+yKG*F781),Ck)</f>
        <v>81.89464208955637</v>
      </c>
      <c r="D782" s="25">
        <f>MAX(In+i*(MIN(B781,100)-MIN(B780,100)),0)</f>
        <v>7.004331718764519</v>
      </c>
      <c r="E782" s="25">
        <f>hk*MIN(B781,100)^e</f>
        <v>70.32485509679512</v>
      </c>
      <c r="F782" s="25">
        <f>E782-E781</f>
        <v>6.562629756432145</v>
      </c>
      <c r="G782" s="24">
        <f ca="1">IF(RAND()&lt;1-(E781/Hmax)^p,1,0)</f>
        <v>1</v>
      </c>
    </row>
    <row r="783" spans="1:7" ht="12.75" customHeight="1">
      <c r="A783" s="24">
        <f>A782+1</f>
        <v>774</v>
      </c>
      <c r="B783" s="25">
        <f>Ct+It</f>
        <v>94.47821546998287</v>
      </c>
      <c r="C783" s="25">
        <f>MAX(Ck+(Tt*cm_opti+(1-Tt)*cm_pess)*(MIN(B782,100)+yKG*F782),Ck)</f>
        <v>86.95868656031459</v>
      </c>
      <c r="D783" s="25">
        <f>MAX(In+i*(MIN(B782,100)-MIN(B781,100)),0)</f>
        <v>7.519528909668274</v>
      </c>
      <c r="E783" s="25">
        <f>hk*MIN(B782,100)^e</f>
        <v>79.03027544172524</v>
      </c>
      <c r="F783" s="25">
        <f>E783-E782</f>
        <v>8.705420344930118</v>
      </c>
      <c r="G783" s="24">
        <f ca="1">IF(RAND()&lt;1-(E782/Hmax)^p,1,0)</f>
        <v>1</v>
      </c>
    </row>
    <row r="784" spans="1:7" ht="12.75" customHeight="1">
      <c r="A784" s="24">
        <f>A783+1</f>
        <v>775</v>
      </c>
      <c r="B784" s="25">
        <f>Ct+It</f>
        <v>99.94600580361407</v>
      </c>
      <c r="C784" s="25">
        <f>MAX(Ck+(Tt*cm_opti+(1-Tt)*cm_pess)*(MIN(B783,100)+yKG*F783),Ck)</f>
        <v>92.15638497278309</v>
      </c>
      <c r="D784" s="25">
        <f>MAX(In+i*(MIN(B783,100)-MIN(B782,100)),0)</f>
        <v>7.789620830830991</v>
      </c>
      <c r="E784" s="25">
        <f>hk*MIN(B783,100)^e</f>
        <v>89.2613319839251</v>
      </c>
      <c r="F784" s="25">
        <f>E784-E783</f>
        <v>10.231056542199866</v>
      </c>
      <c r="G784" s="24">
        <f ca="1">IF(RAND()&lt;1-(E783/Hmax)^p,1,0)</f>
        <v>1</v>
      </c>
    </row>
    <row r="785" spans="1:7" ht="12.75" customHeight="1">
      <c r="A785" s="24">
        <f>A784+1</f>
        <v>776</v>
      </c>
      <c r="B785" s="25">
        <f>Ct+It</f>
        <v>99.73691111814684</v>
      </c>
      <c r="C785" s="25">
        <f>MAX(Ck+(Tt*cm_opti+(1-Tt)*cm_pess)*(MIN(B784,100)+yKG*F784),Ck)</f>
        <v>92.00301595133124</v>
      </c>
      <c r="D785" s="25">
        <f>MAX(In+i*(MIN(B784,100)-MIN(B783,100)),0)</f>
        <v>7.7338951668156</v>
      </c>
      <c r="E785" s="25">
        <f>hk*MIN(B784,100)^e</f>
        <v>99.89204076096057</v>
      </c>
      <c r="F785" s="25">
        <f>E785-E784</f>
        <v>10.630708777035466</v>
      </c>
      <c r="G785" s="24">
        <f ca="1">IF(RAND()&lt;1-(E784/Hmax)^p,1,0)</f>
        <v>0</v>
      </c>
    </row>
    <row r="786" spans="1:7" ht="12.75" customHeight="1">
      <c r="A786" s="24">
        <f>A785+1</f>
        <v>777</v>
      </c>
      <c r="B786" s="25">
        <f>Ct+It</f>
        <v>96.81112330719094</v>
      </c>
      <c r="C786" s="25">
        <f>MAX(Ck+(Tt*cm_opti+(1-Tt)*cm_pess)*(MIN(B785,100)+yKG*F785),Ck)</f>
        <v>91.91567064992456</v>
      </c>
      <c r="D786" s="25">
        <f>MAX(In+i*(MIN(B785,100)-MIN(B784,100)),0)</f>
        <v>4.895452657266382</v>
      </c>
      <c r="E786" s="25">
        <f>hk*MIN(B785,100)^e</f>
        <v>99.47451439389123</v>
      </c>
      <c r="F786" s="25">
        <f>E786-E785</f>
        <v>-0.41752636706934254</v>
      </c>
      <c r="G786" s="24">
        <f ca="1">IF(RAND()&lt;1-(E785/Hmax)^p,1,0)</f>
        <v>0</v>
      </c>
    </row>
    <row r="787" spans="1:7" ht="12.75" customHeight="1">
      <c r="A787" s="24">
        <f>A786+1</f>
        <v>778</v>
      </c>
      <c r="B787" s="25">
        <f>Ct+It</f>
        <v>90.90249946686095</v>
      </c>
      <c r="C787" s="25">
        <f>MAX(Ck+(Tt*cm_opti+(1-Tt)*cm_pess)*(MIN(B786,100)+yKG*F786),Ck)</f>
        <v>87.36539337233889</v>
      </c>
      <c r="D787" s="25">
        <f>MAX(In+i*(MIN(B786,100)-MIN(B785,100)),0)</f>
        <v>3.537106094522052</v>
      </c>
      <c r="E787" s="25">
        <f>hk*MIN(B786,100)^e</f>
        <v>93.7239359600013</v>
      </c>
      <c r="F787" s="25">
        <f>E787-E786</f>
        <v>-5.7505784338899275</v>
      </c>
      <c r="G787" s="24">
        <f ca="1">IF(RAND()&lt;1-(E786/Hmax)^p,1,0)</f>
        <v>0</v>
      </c>
    </row>
    <row r="788" spans="1:7" ht="12.75" customHeight="1">
      <c r="A788" s="24">
        <f>A787+1</f>
        <v>779</v>
      </c>
      <c r="B788" s="25">
        <f>Ct+It</f>
        <v>83.61757196654578</v>
      </c>
      <c r="C788" s="25">
        <f>MAX(Ck+(Tt*cm_opti+(1-Tt)*cm_pess)*(MIN(B787,100)+yKG*F787),Ck)</f>
        <v>81.57188388671078</v>
      </c>
      <c r="D788" s="25">
        <f>MAX(In+i*(MIN(B787,100)-MIN(B786,100)),0)</f>
        <v>2.045688079835003</v>
      </c>
      <c r="E788" s="25">
        <f>hk*MIN(B787,100)^e</f>
        <v>82.63264409322653</v>
      </c>
      <c r="F788" s="25">
        <f>E788-E787</f>
        <v>-11.091291866774768</v>
      </c>
      <c r="G788" s="24">
        <f ca="1">IF(RAND()&lt;1-(E787/Hmax)^p,1,0)</f>
        <v>0</v>
      </c>
    </row>
    <row r="789" spans="1:7" s="31" customFormat="1" ht="12.75" customHeight="1">
      <c r="A789" s="31">
        <f>A788+1</f>
        <v>780</v>
      </c>
      <c r="B789" s="32">
        <f>Ct+It</f>
        <v>76.03333544972409</v>
      </c>
      <c r="C789" s="32">
        <f>MAX(Ck+(Tt*cm_opti+(1-Tt)*cm_pess)*(MIN(B788,100)+yKG*F788),Ck)</f>
        <v>74.67579919988167</v>
      </c>
      <c r="D789" s="32">
        <f>MAX(In+i*(MIN(B788,100)-MIN(B787,100)),0)</f>
        <v>1.3575362498424184</v>
      </c>
      <c r="E789" s="32">
        <f>hk*MIN(B788,100)^e</f>
        <v>69.91898341580463</v>
      </c>
      <c r="F789" s="32">
        <f>E789-E788</f>
        <v>-12.713660677421899</v>
      </c>
      <c r="G789" s="31">
        <f ca="1">IF(RAND()&lt;1-(E788/Hmax)^p,1,0)</f>
        <v>0</v>
      </c>
    </row>
    <row r="790" spans="1:7" ht="12.75" customHeight="1">
      <c r="A790" s="24">
        <f>A789+1</f>
        <v>781</v>
      </c>
      <c r="B790" s="25">
        <f>Ct+It</f>
        <v>73.13456397990248</v>
      </c>
      <c r="C790" s="25">
        <f>MAX(Ck+(Tt*cm_opti+(1-Tt)*cm_pess)*(MIN(B789,100)+yKG*F789),Ck)</f>
        <v>71.92668223831333</v>
      </c>
      <c r="D790" s="25">
        <f>MAX(In+i*(MIN(B789,100)-MIN(B788,100)),0)</f>
        <v>1.207881741589155</v>
      </c>
      <c r="E790" s="25">
        <f>hk*MIN(B789,100)^e</f>
        <v>57.810680996102704</v>
      </c>
      <c r="F790" s="25">
        <f>E790-E789</f>
        <v>-12.108302419701928</v>
      </c>
      <c r="G790" s="24">
        <f ca="1">IF(RAND()&lt;1-(E789/Hmax)^p,1,0)</f>
        <v>1</v>
      </c>
    </row>
    <row r="791" spans="1:7" ht="12.75" customHeight="1">
      <c r="A791" s="24">
        <f>A790+1</f>
        <v>782</v>
      </c>
      <c r="B791" s="25">
        <f>Ct+It</f>
        <v>73.14197938381963</v>
      </c>
      <c r="C791" s="25">
        <f>MAX(Ck+(Tt*cm_opti+(1-Tt)*cm_pess)*(MIN(B790,100)+yKG*F790),Ck)</f>
        <v>69.59136511873044</v>
      </c>
      <c r="D791" s="25">
        <f>MAX(In+i*(MIN(B790,100)-MIN(B789,100)),0)</f>
        <v>3.5506142650891945</v>
      </c>
      <c r="E791" s="25">
        <f>hk*MIN(B790,100)^e</f>
        <v>53.486644485304495</v>
      </c>
      <c r="F791" s="25">
        <f>E791-E790</f>
        <v>-4.324036510798209</v>
      </c>
      <c r="G791" s="24">
        <f ca="1">IF(RAND()&lt;1-(E790/Hmax)^p,1,0)</f>
        <v>1</v>
      </c>
    </row>
    <row r="792" spans="1:7" ht="12.75" customHeight="1">
      <c r="A792" s="24">
        <f>A791+1</f>
        <v>783</v>
      </c>
      <c r="B792" s="25">
        <f>Ct+It</f>
        <v>76.25553241966063</v>
      </c>
      <c r="C792" s="25">
        <f>MAX(Ck+(Tt*cm_opti+(1-Tt)*cm_pess)*(MIN(B791,100)+yKG*F791),Ck)</f>
        <v>71.25182471770205</v>
      </c>
      <c r="D792" s="25">
        <f>MAX(In+i*(MIN(B791,100)-MIN(B790,100)),0)</f>
        <v>5.003707701958575</v>
      </c>
      <c r="E792" s="25">
        <f>hk*MIN(B791,100)^e</f>
        <v>53.497491481830956</v>
      </c>
      <c r="F792" s="25">
        <f>E792-E791</f>
        <v>0.010846996526460373</v>
      </c>
      <c r="G792" s="24">
        <f ca="1">IF(RAND()&lt;1-(E791/Hmax)^p,1,0)</f>
        <v>1</v>
      </c>
    </row>
    <row r="793" spans="1:7" ht="12.75" customHeight="1">
      <c r="A793" s="24">
        <f>A792+1</f>
        <v>784</v>
      </c>
      <c r="B793" s="25">
        <f>Ct+It</f>
        <v>81.3762840613939</v>
      </c>
      <c r="C793" s="25">
        <f>MAX(Ck+(Tt*cm_opti+(1-Tt)*cm_pess)*(MIN(B792,100)+yKG*F792),Ck)</f>
        <v>74.8195075434734</v>
      </c>
      <c r="D793" s="25">
        <f>MAX(In+i*(MIN(B792,100)-MIN(B791,100)),0)</f>
        <v>6.556776517920497</v>
      </c>
      <c r="E793" s="25">
        <f>hk*MIN(B792,100)^e</f>
        <v>58.14906224605913</v>
      </c>
      <c r="F793" s="25">
        <f>E793-E792</f>
        <v>4.651570764228175</v>
      </c>
      <c r="G793" s="24">
        <f ca="1">IF(RAND()&lt;1-(E792/Hmax)^p,1,0)</f>
        <v>1</v>
      </c>
    </row>
    <row r="794" spans="1:7" ht="12.75" customHeight="1">
      <c r="A794" s="24">
        <f>A793+1</f>
        <v>785</v>
      </c>
      <c r="B794" s="25">
        <f>Ct+It</f>
        <v>87.71867606044994</v>
      </c>
      <c r="C794" s="25">
        <f>MAX(Ck+(Tt*cm_opti+(1-Tt)*cm_pess)*(MIN(B793,100)+yKG*F793),Ck)</f>
        <v>80.1583002395833</v>
      </c>
      <c r="D794" s="25">
        <f>MAX(In+i*(MIN(B793,100)-MIN(B792,100)),0)</f>
        <v>7.560375820866639</v>
      </c>
      <c r="E794" s="25">
        <f>hk*MIN(B793,100)^e</f>
        <v>66.22099607640672</v>
      </c>
      <c r="F794" s="25">
        <f>E794-E793</f>
        <v>8.07193383034759</v>
      </c>
      <c r="G794" s="24">
        <f ca="1">IF(RAND()&lt;1-(E793/Hmax)^p,1,0)</f>
        <v>1</v>
      </c>
    </row>
    <row r="795" spans="1:7" ht="12.75" customHeight="1">
      <c r="A795" s="24">
        <f>A794+1</f>
        <v>786</v>
      </c>
      <c r="B795" s="25">
        <f>Ct+It</f>
        <v>94.44735658985931</v>
      </c>
      <c r="C795" s="25">
        <f>MAX(Ck+(Tt*cm_opti+(1-Tt)*cm_pess)*(MIN(B794,100)+yKG*F794),Ck)</f>
        <v>86.2761605903313</v>
      </c>
      <c r="D795" s="25">
        <f>MAX(In+i*(MIN(B794,100)-MIN(B793,100)),0)</f>
        <v>8.171195999528017</v>
      </c>
      <c r="E795" s="25">
        <f>hk*MIN(B794,100)^e</f>
        <v>76.94566129798153</v>
      </c>
      <c r="F795" s="25">
        <f>E795-E794</f>
        <v>10.72466522157481</v>
      </c>
      <c r="G795" s="24">
        <f ca="1">IF(RAND()&lt;1-(E794/Hmax)^p,1,0)</f>
        <v>1</v>
      </c>
    </row>
    <row r="796" spans="1:7" ht="12.75" customHeight="1">
      <c r="A796" s="24">
        <f>A795+1</f>
        <v>787</v>
      </c>
      <c r="B796" s="25">
        <f>Ct+It</f>
        <v>96.06715858090709</v>
      </c>
      <c r="C796" s="25">
        <f>MAX(Ck+(Tt*cm_opti+(1-Tt)*cm_pess)*(MIN(B795,100)+yKG*F795),Ck)</f>
        <v>87.70281831620241</v>
      </c>
      <c r="D796" s="25">
        <f>MAX(In+i*(MIN(B795,100)-MIN(B794,100)),0)</f>
        <v>8.364340264704687</v>
      </c>
      <c r="E796" s="25">
        <f>hk*MIN(B795,100)^e</f>
        <v>89.2030316681204</v>
      </c>
      <c r="F796" s="25">
        <f>E796-E795</f>
        <v>12.257370370138872</v>
      </c>
      <c r="G796" s="24">
        <f ca="1">IF(RAND()&lt;1-(E795/Hmax)^p,1,0)</f>
        <v>0</v>
      </c>
    </row>
    <row r="797" spans="1:7" ht="12.75" customHeight="1">
      <c r="A797" s="24">
        <f>A796+1</f>
        <v>788</v>
      </c>
      <c r="B797" s="25">
        <f>Ct+It</f>
        <v>95.11510193427733</v>
      </c>
      <c r="C797" s="25">
        <f>MAX(Ck+(Tt*cm_opti+(1-Tt)*cm_pess)*(MIN(B796,100)+yKG*F796),Ck)</f>
        <v>89.30520093875344</v>
      </c>
      <c r="D797" s="25">
        <f>MAX(In+i*(MIN(B796,100)-MIN(B795,100)),0)</f>
        <v>5.80990099552389</v>
      </c>
      <c r="E797" s="25">
        <f>hk*MIN(B796,100)^e</f>
        <v>92.28898957809152</v>
      </c>
      <c r="F797" s="25">
        <f>E797-E796</f>
        <v>3.085957909971114</v>
      </c>
      <c r="G797" s="24">
        <f ca="1">IF(RAND()&lt;1-(E796/Hmax)^p,1,0)</f>
        <v>0</v>
      </c>
    </row>
    <row r="798" spans="1:7" ht="12.75" customHeight="1">
      <c r="A798" s="24">
        <f>A797+1</f>
        <v>789</v>
      </c>
      <c r="B798" s="25">
        <f>Ct+It</f>
        <v>96.02757437668971</v>
      </c>
      <c r="C798" s="25">
        <f>MAX(Ck+(Tt*cm_opti+(1-Tt)*cm_pess)*(MIN(B797,100)+yKG*F797),Ck)</f>
        <v>91.50360270000459</v>
      </c>
      <c r="D798" s="25">
        <f>MAX(In+i*(MIN(B797,100)-MIN(B796,100)),0)</f>
        <v>4.523971676685122</v>
      </c>
      <c r="E798" s="25">
        <f>hk*MIN(B797,100)^e</f>
        <v>90.46882615967968</v>
      </c>
      <c r="F798" s="25">
        <f>E798-E797</f>
        <v>-1.8201634184118376</v>
      </c>
      <c r="G798" s="24">
        <f ca="1">IF(RAND()&lt;1-(E797/Hmax)^p,1,0)</f>
        <v>1</v>
      </c>
    </row>
    <row r="799" spans="1:7" s="31" customFormat="1" ht="12.75" customHeight="1">
      <c r="A799" s="31">
        <f>A798+1</f>
        <v>790</v>
      </c>
      <c r="B799" s="32">
        <f>Ct+It</f>
        <v>91.91426303887559</v>
      </c>
      <c r="C799" s="32">
        <f>MAX(Ck+(Tt*cm_opti+(1-Tt)*cm_pess)*(MIN(B798,100)+yKG*F798),Ck)</f>
        <v>86.4580268176694</v>
      </c>
      <c r="D799" s="32">
        <f>MAX(In+i*(MIN(B798,100)-MIN(B797,100)),0)</f>
        <v>5.45623622120619</v>
      </c>
      <c r="E799" s="32">
        <f>hk*MIN(B798,100)^e</f>
        <v>92.21295040670675</v>
      </c>
      <c r="F799" s="32">
        <f>E799-E798</f>
        <v>1.7441242470270737</v>
      </c>
      <c r="G799" s="31">
        <f ca="1">IF(RAND()&lt;1-(E798/Hmax)^p,1,0)</f>
        <v>0</v>
      </c>
    </row>
    <row r="800" spans="1:7" ht="12.75" customHeight="1">
      <c r="A800" s="24">
        <f>A799+1</f>
        <v>791</v>
      </c>
      <c r="B800" s="25">
        <f>Ct+It</f>
        <v>91.44109431663043</v>
      </c>
      <c r="C800" s="25">
        <f>MAX(Ck+(Tt*cm_opti+(1-Tt)*cm_pess)*(MIN(B799,100)+yKG*F799),Ck)</f>
        <v>88.4977499855375</v>
      </c>
      <c r="D800" s="25">
        <f>MAX(In+i*(MIN(B799,100)-MIN(B798,100)),0)</f>
        <v>2.9433443310929377</v>
      </c>
      <c r="E800" s="25">
        <f>hk*MIN(B799,100)^e</f>
        <v>84.48231749979612</v>
      </c>
      <c r="F800" s="25">
        <f>E800-E799</f>
        <v>-7.730632906910628</v>
      </c>
      <c r="G800" s="24">
        <f ca="1">IF(RAND()&lt;1-(E799/Hmax)^p,1,0)</f>
        <v>1</v>
      </c>
    </row>
    <row r="801" spans="1:7" ht="12.75" customHeight="1">
      <c r="A801" s="24">
        <f>A800+1</f>
        <v>792</v>
      </c>
      <c r="B801" s="25">
        <f>Ct+It</f>
        <v>90.84558631529477</v>
      </c>
      <c r="C801" s="25">
        <f>MAX(Ck+(Tt*cm_opti+(1-Tt)*cm_pess)*(MIN(B800,100)+yKG*F800),Ck)</f>
        <v>86.08217067641735</v>
      </c>
      <c r="D801" s="25">
        <f>MAX(In+i*(MIN(B800,100)-MIN(B799,100)),0)</f>
        <v>4.763415638877419</v>
      </c>
      <c r="E801" s="25">
        <f>hk*MIN(B800,100)^e</f>
        <v>83.61473729822902</v>
      </c>
      <c r="F801" s="25">
        <f>E801-E800</f>
        <v>-0.8675802015671081</v>
      </c>
      <c r="G801" s="24">
        <f ca="1">IF(RAND()&lt;1-(E800/Hmax)^p,1,0)</f>
        <v>1</v>
      </c>
    </row>
    <row r="802" spans="1:7" ht="12.75" customHeight="1">
      <c r="A802" s="24">
        <f>A801+1</f>
        <v>793</v>
      </c>
      <c r="B802" s="25">
        <f>Ct+It</f>
        <v>87.20519901125456</v>
      </c>
      <c r="C802" s="25">
        <f>MAX(Ck+(Tt*cm_opti+(1-Tt)*cm_pess)*(MIN(B801,100)+yKG*F801),Ck)</f>
        <v>82.50295301192239</v>
      </c>
      <c r="D802" s="25">
        <f>MAX(In+i*(MIN(B801,100)-MIN(B800,100)),0)</f>
        <v>4.70224599933217</v>
      </c>
      <c r="E802" s="25">
        <f>hk*MIN(B801,100)^e</f>
        <v>82.52920552969672</v>
      </c>
      <c r="F802" s="25">
        <f>E802-E801</f>
        <v>-1.0855317685322916</v>
      </c>
      <c r="G802" s="24">
        <f ca="1">IF(RAND()&lt;1-(E801/Hmax)^p,1,0)</f>
        <v>0</v>
      </c>
    </row>
    <row r="803" spans="1:7" ht="12.75" customHeight="1">
      <c r="A803" s="24">
        <f>A802+1</f>
        <v>794</v>
      </c>
      <c r="B803" s="25">
        <f>Ct+It</f>
        <v>87.07355000673317</v>
      </c>
      <c r="C803" s="25">
        <f>MAX(Ck+(Tt*cm_opti+(1-Tt)*cm_pess)*(MIN(B802,100)+yKG*F802),Ck)</f>
        <v>83.89374365875327</v>
      </c>
      <c r="D803" s="25">
        <f>MAX(In+i*(MIN(B802,100)-MIN(B801,100)),0)</f>
        <v>3.1798063479798984</v>
      </c>
      <c r="E803" s="25">
        <f>hk*MIN(B802,100)^e</f>
        <v>76.04746734592514</v>
      </c>
      <c r="F803" s="25">
        <f>E803-E802</f>
        <v>-6.481738183771583</v>
      </c>
      <c r="G803" s="24">
        <f ca="1">IF(RAND()&lt;1-(E802/Hmax)^p,1,0)</f>
        <v>1</v>
      </c>
    </row>
    <row r="804" spans="1:7" ht="12.75" customHeight="1">
      <c r="A804" s="24">
        <f>A803+1</f>
        <v>795</v>
      </c>
      <c r="B804" s="25">
        <f>Ct+It</f>
        <v>87.56932363941104</v>
      </c>
      <c r="C804" s="25">
        <f>MAX(Ck+(Tt*cm_opti+(1-Tt)*cm_pess)*(MIN(B803,100)+yKG*F803),Ck)</f>
        <v>82.63514814167173</v>
      </c>
      <c r="D804" s="25">
        <f>MAX(In+i*(MIN(B803,100)-MIN(B802,100)),0)</f>
        <v>4.934175497739304</v>
      </c>
      <c r="E804" s="25">
        <f>hk*MIN(B803,100)^e</f>
        <v>75.81803110775063</v>
      </c>
      <c r="F804" s="25">
        <f>E804-E803</f>
        <v>-0.22943623817451453</v>
      </c>
      <c r="G804" s="24">
        <f ca="1">IF(RAND()&lt;1-(E803/Hmax)^p,1,0)</f>
        <v>1</v>
      </c>
    </row>
    <row r="805" spans="1:7" ht="12.75" customHeight="1">
      <c r="A805" s="24">
        <f>A804+1</f>
        <v>796</v>
      </c>
      <c r="B805" s="25">
        <f>Ct+It</f>
        <v>89.63305670922622</v>
      </c>
      <c r="C805" s="25">
        <f>MAX(Ck+(Tt*cm_opti+(1-Tt)*cm_pess)*(MIN(B804,100)+yKG*F804),Ck)</f>
        <v>84.38516989288729</v>
      </c>
      <c r="D805" s="25">
        <f>MAX(In+i*(MIN(B804,100)-MIN(B803,100)),0)</f>
        <v>5.247886816338934</v>
      </c>
      <c r="E805" s="25">
        <f>hk*MIN(B804,100)^e</f>
        <v>76.68386442663913</v>
      </c>
      <c r="F805" s="25">
        <f>E805-E804</f>
        <v>0.8658333188885052</v>
      </c>
      <c r="G805" s="24">
        <f ca="1">IF(RAND()&lt;1-(E804/Hmax)^p,1,0)</f>
        <v>1</v>
      </c>
    </row>
    <row r="806" spans="1:7" ht="12.75" customHeight="1">
      <c r="A806" s="24">
        <f>A805+1</f>
        <v>797</v>
      </c>
      <c r="B806" s="25">
        <f>Ct+It</f>
        <v>87.91147856606628</v>
      </c>
      <c r="C806" s="25">
        <f>MAX(Ck+(Tt*cm_opti+(1-Tt)*cm_pess)*(MIN(B805,100)+yKG*F805),Ck)</f>
        <v>81.87961203115869</v>
      </c>
      <c r="D806" s="25">
        <f>MAX(In+i*(MIN(B805,100)-MIN(B804,100)),0)</f>
        <v>6.031866534907593</v>
      </c>
      <c r="E806" s="25">
        <f>hk*MIN(B805,100)^e</f>
        <v>80.34084855039364</v>
      </c>
      <c r="F806" s="25">
        <f>E806-E805</f>
        <v>3.656984123754512</v>
      </c>
      <c r="G806" s="24">
        <f ca="1">IF(RAND()&lt;1-(E805/Hmax)^p,1,0)</f>
        <v>0</v>
      </c>
    </row>
    <row r="807" spans="1:7" ht="12.75" customHeight="1">
      <c r="A807" s="24">
        <f>A806+1</f>
        <v>798</v>
      </c>
      <c r="B807" s="25">
        <f>Ct+It</f>
        <v>85.19979060602395</v>
      </c>
      <c r="C807" s="25">
        <f>MAX(Ck+(Tt*cm_opti+(1-Tt)*cm_pess)*(MIN(B806,100)+yKG*F806),Ck)</f>
        <v>81.06057967760393</v>
      </c>
      <c r="D807" s="25">
        <f>MAX(In+i*(MIN(B806,100)-MIN(B805,100)),0)</f>
        <v>4.139210928420027</v>
      </c>
      <c r="E807" s="25">
        <f>hk*MIN(B806,100)^e</f>
        <v>77.2842806367193</v>
      </c>
      <c r="F807" s="25">
        <f>E807-E806</f>
        <v>-3.0565679136743427</v>
      </c>
      <c r="G807" s="24">
        <f ca="1">IF(RAND()&lt;1-(E806/Hmax)^p,1,0)</f>
        <v>0</v>
      </c>
    </row>
    <row r="808" spans="1:7" ht="12.75" customHeight="1">
      <c r="A808" s="24">
        <f>A807+1</f>
        <v>799</v>
      </c>
      <c r="B808" s="25">
        <f>Ct+It</f>
        <v>85.4144573534434</v>
      </c>
      <c r="C808" s="25">
        <f>MAX(Ck+(Tt*cm_opti+(1-Tt)*cm_pess)*(MIN(B807,100)+yKG*F807),Ck)</f>
        <v>81.77030133346456</v>
      </c>
      <c r="D808" s="25">
        <f>MAX(In+i*(MIN(B807,100)-MIN(B806,100)),0)</f>
        <v>3.644156019978837</v>
      </c>
      <c r="E808" s="25">
        <f>hk*MIN(B807,100)^e</f>
        <v>72.59004319310327</v>
      </c>
      <c r="F808" s="25">
        <f>E808-E807</f>
        <v>-4.694237443616032</v>
      </c>
      <c r="G808" s="24">
        <f ca="1">IF(RAND()&lt;1-(E807/Hmax)^p,1,0)</f>
        <v>1</v>
      </c>
    </row>
    <row r="809" spans="1:7" s="31" customFormat="1" ht="12.75" customHeight="1">
      <c r="A809" s="31">
        <f>A808+1</f>
        <v>800</v>
      </c>
      <c r="B809" s="32">
        <f>Ct+It</f>
        <v>82.50005176774124</v>
      </c>
      <c r="C809" s="32">
        <f>MAX(Ck+(Tt*cm_opti+(1-Tt)*cm_pess)*(MIN(B808,100)+yKG*F808),Ck)</f>
        <v>77.39271839403152</v>
      </c>
      <c r="D809" s="32">
        <f>MAX(In+i*(MIN(B808,100)-MIN(B807,100)),0)</f>
        <v>5.1073333737097215</v>
      </c>
      <c r="E809" s="32">
        <f>hk*MIN(B808,100)^e</f>
        <v>72.95629524983201</v>
      </c>
      <c r="F809" s="32">
        <f>E809-E808</f>
        <v>0.36625205672874017</v>
      </c>
      <c r="G809" s="31">
        <f ca="1">IF(RAND()&lt;1-(E808/Hmax)^p,1,0)</f>
        <v>0</v>
      </c>
    </row>
    <row r="810" spans="1:7" ht="12.75" customHeight="1">
      <c r="A810" s="24">
        <f>A809+1</f>
        <v>801</v>
      </c>
      <c r="B810" s="25">
        <f>Ct+It</f>
        <v>79.61608903268767</v>
      </c>
      <c r="C810" s="25">
        <f>MAX(Ck+(Tt*cm_opti+(1-Tt)*cm_pess)*(MIN(B809,100)+yKG*F809),Ck)</f>
        <v>76.07329182553875</v>
      </c>
      <c r="D810" s="25">
        <f>MAX(In+i*(MIN(B809,100)-MIN(B808,100)),0)</f>
        <v>3.542797207148922</v>
      </c>
      <c r="E810" s="25">
        <f>hk*MIN(B809,100)^e</f>
        <v>68.06258541679985</v>
      </c>
      <c r="F810" s="25">
        <f>E810-E809</f>
        <v>-4.893709833032162</v>
      </c>
      <c r="G810" s="24">
        <f ca="1">IF(RAND()&lt;1-(E809/Hmax)^p,1,0)</f>
        <v>0</v>
      </c>
    </row>
    <row r="811" spans="1:7" ht="12.75" customHeight="1">
      <c r="A811" s="24">
        <f>A810+1</f>
        <v>802</v>
      </c>
      <c r="B811" s="25">
        <f>Ct+It</f>
        <v>80.19178097073839</v>
      </c>
      <c r="C811" s="25">
        <f>MAX(Ck+(Tt*cm_opti+(1-Tt)*cm_pess)*(MIN(B810,100)+yKG*F810),Ck)</f>
        <v>76.63376233826519</v>
      </c>
      <c r="D811" s="25">
        <f>MAX(In+i*(MIN(B810,100)-MIN(B809,100)),0)</f>
        <v>3.558018632473214</v>
      </c>
      <c r="E811" s="25">
        <f>hk*MIN(B810,100)^e</f>
        <v>63.387216328608496</v>
      </c>
      <c r="F811" s="25">
        <f>E811-E810</f>
        <v>-4.675369088191353</v>
      </c>
      <c r="G811" s="24">
        <f ca="1">IF(RAND()&lt;1-(E810/Hmax)^p,1,0)</f>
        <v>1</v>
      </c>
    </row>
    <row r="812" spans="1:7" ht="12.75" customHeight="1">
      <c r="A812" s="24">
        <f>A811+1</f>
        <v>803</v>
      </c>
      <c r="B812" s="25">
        <f>Ct+It</f>
        <v>82.45734386291232</v>
      </c>
      <c r="C812" s="25">
        <f>MAX(Ck+(Tt*cm_opti+(1-Tt)*cm_pess)*(MIN(B811,100)+yKG*F811),Ck)</f>
        <v>77.16949789388697</v>
      </c>
      <c r="D812" s="25">
        <f>MAX(In+i*(MIN(B811,100)-MIN(B810,100)),0)</f>
        <v>5.287845969025362</v>
      </c>
      <c r="E812" s="25">
        <f>hk*MIN(B811,100)^e</f>
        <v>64.30721735258881</v>
      </c>
      <c r="F812" s="25">
        <f>E812-E811</f>
        <v>0.920001023980312</v>
      </c>
      <c r="G812" s="24">
        <f ca="1">IF(RAND()&lt;1-(E811/Hmax)^p,1,0)</f>
        <v>1</v>
      </c>
    </row>
    <row r="813" spans="1:7" ht="12.75" customHeight="1">
      <c r="A813" s="24">
        <f>A812+1</f>
        <v>804</v>
      </c>
      <c r="B813" s="25">
        <f>Ct+It</f>
        <v>82.28265674121289</v>
      </c>
      <c r="C813" s="25">
        <f>MAX(Ck+(Tt*cm_opti+(1-Tt)*cm_pess)*(MIN(B812,100)+yKG*F812),Ck)</f>
        <v>76.14987529512592</v>
      </c>
      <c r="D813" s="25">
        <f>MAX(In+i*(MIN(B812,100)-MIN(B811,100)),0)</f>
        <v>6.132781446086966</v>
      </c>
      <c r="E813" s="25">
        <f>hk*MIN(B812,100)^e</f>
        <v>67.99213556926564</v>
      </c>
      <c r="F813" s="25">
        <f>E813-E812</f>
        <v>3.6849182166768344</v>
      </c>
      <c r="G813" s="24">
        <f ca="1">IF(RAND()&lt;1-(E812/Hmax)^p,1,0)</f>
        <v>0</v>
      </c>
    </row>
    <row r="814" spans="1:7" ht="12.75" customHeight="1">
      <c r="A814" s="24">
        <f>A813+1</f>
        <v>805</v>
      </c>
      <c r="B814" s="25">
        <f>Ct+It</f>
        <v>85.63595979022506</v>
      </c>
      <c r="C814" s="25">
        <f>MAX(Ck+(Tt*cm_opti+(1-Tt)*cm_pess)*(MIN(B813,100)+yKG*F813),Ck)</f>
        <v>80.72330335107478</v>
      </c>
      <c r="D814" s="25">
        <f>MAX(In+i*(MIN(B813,100)-MIN(B812,100)),0)</f>
        <v>4.9126564391502825</v>
      </c>
      <c r="E814" s="25">
        <f>hk*MIN(B813,100)^e</f>
        <v>67.70435600392267</v>
      </c>
      <c r="F814" s="25">
        <f>E814-E813</f>
        <v>-0.2877795653429729</v>
      </c>
      <c r="G814" s="24">
        <f ca="1">IF(RAND()&lt;1-(E813/Hmax)^p,1,0)</f>
        <v>1</v>
      </c>
    </row>
    <row r="815" spans="1:7" ht="12.75" customHeight="1">
      <c r="A815" s="24">
        <f>A814+1</f>
        <v>806</v>
      </c>
      <c r="B815" s="25">
        <f>Ct+It</f>
        <v>89.406064188562</v>
      </c>
      <c r="C815" s="25">
        <f>MAX(Ck+(Tt*cm_opti+(1-Tt)*cm_pess)*(MIN(B814,100)+yKG*F814),Ck)</f>
        <v>82.72941266405591</v>
      </c>
      <c r="D815" s="25">
        <f>MAX(In+i*(MIN(B814,100)-MIN(B813,100)),0)</f>
        <v>6.6766515245060845</v>
      </c>
      <c r="E815" s="25">
        <f>hk*MIN(B814,100)^e</f>
        <v>73.33517609193044</v>
      </c>
      <c r="F815" s="25">
        <f>E815-E814</f>
        <v>5.630820088007766</v>
      </c>
      <c r="G815" s="24">
        <f ca="1">IF(RAND()&lt;1-(E814/Hmax)^p,1,0)</f>
        <v>1</v>
      </c>
    </row>
    <row r="816" spans="1:7" ht="12.75" customHeight="1">
      <c r="A816" s="24">
        <f>A815+1</f>
        <v>807</v>
      </c>
      <c r="B816" s="25">
        <f>Ct+It</f>
        <v>89.53606756761963</v>
      </c>
      <c r="C816" s="25">
        <f>MAX(Ck+(Tt*cm_opti+(1-Tt)*cm_pess)*(MIN(B815,100)+yKG*F815),Ck)</f>
        <v>82.65101536845116</v>
      </c>
      <c r="D816" s="25">
        <f>MAX(In+i*(MIN(B815,100)-MIN(B814,100)),0)</f>
        <v>6.88505219916847</v>
      </c>
      <c r="E816" s="25">
        <f>hk*MIN(B815,100)^e</f>
        <v>79.93444313689268</v>
      </c>
      <c r="F816" s="25">
        <f>E816-E815</f>
        <v>6.599267044962247</v>
      </c>
      <c r="G816" s="24">
        <f ca="1">IF(RAND()&lt;1-(E815/Hmax)^p,1,0)</f>
        <v>0</v>
      </c>
    </row>
    <row r="817" spans="1:7" ht="12.75" customHeight="1">
      <c r="A817" s="24">
        <f>A816+1</f>
        <v>808</v>
      </c>
      <c r="B817" s="25">
        <f>Ct+It</f>
        <v>88.01370915261697</v>
      </c>
      <c r="C817" s="25">
        <f>MAX(Ck+(Tt*cm_opti+(1-Tt)*cm_pess)*(MIN(B816,100)+yKG*F816),Ck)</f>
        <v>82.94870746308816</v>
      </c>
      <c r="D817" s="25">
        <f>MAX(In+i*(MIN(B816,100)-MIN(B815,100)),0)</f>
        <v>5.065001689528813</v>
      </c>
      <c r="E817" s="25">
        <f>hk*MIN(B816,100)^e</f>
        <v>80.16707395473347</v>
      </c>
      <c r="F817" s="25">
        <f>E817-E816</f>
        <v>0.23263081784078565</v>
      </c>
      <c r="G817" s="24">
        <f ca="1">IF(RAND()&lt;1-(E816/Hmax)^p,1,0)</f>
        <v>0</v>
      </c>
    </row>
    <row r="818" spans="1:7" ht="12.75" customHeight="1">
      <c r="A818" s="24">
        <f>A817+1</f>
        <v>809</v>
      </c>
      <c r="B818" s="25">
        <f>Ct+It</f>
        <v>89.09990762101427</v>
      </c>
      <c r="C818" s="25">
        <f>MAX(Ck+(Tt*cm_opti+(1-Tt)*cm_pess)*(MIN(B817,100)+yKG*F817),Ck)</f>
        <v>84.8610868285156</v>
      </c>
      <c r="D818" s="25">
        <f>MAX(In+i*(MIN(B817,100)-MIN(B816,100)),0)</f>
        <v>4.238820792498672</v>
      </c>
      <c r="E818" s="25">
        <f>hk*MIN(B817,100)^e</f>
        <v>77.46412998801452</v>
      </c>
      <c r="F818" s="25">
        <f>E818-E817</f>
        <v>-2.702943966718948</v>
      </c>
      <c r="G818" s="24">
        <f ca="1">IF(RAND()&lt;1-(E817/Hmax)^p,1,0)</f>
        <v>1</v>
      </c>
    </row>
    <row r="819" spans="1:7" s="31" customFormat="1" ht="12.75" customHeight="1">
      <c r="A819" s="31">
        <f>A818+1</f>
        <v>810</v>
      </c>
      <c r="B819" s="32">
        <f>Ct+It</f>
        <v>86.28243653766627</v>
      </c>
      <c r="C819" s="32">
        <f>MAX(Ck+(Tt*cm_opti+(1-Tt)*cm_pess)*(MIN(B818,100)+yKG*F818),Ck)</f>
        <v>80.73933730346762</v>
      </c>
      <c r="D819" s="32">
        <f>MAX(In+i*(MIN(B818,100)-MIN(B817,100)),0)</f>
        <v>5.54309923419865</v>
      </c>
      <c r="E819" s="32">
        <f>hk*MIN(B818,100)^e</f>
        <v>79.38793538073276</v>
      </c>
      <c r="F819" s="32">
        <f>E819-E818</f>
        <v>1.9238053927182364</v>
      </c>
      <c r="G819" s="31">
        <f ca="1">IF(RAND()&lt;1-(E818/Hmax)^p,1,0)</f>
        <v>0</v>
      </c>
    </row>
    <row r="820" spans="1:7" ht="12.75" customHeight="1">
      <c r="A820" s="24">
        <f>A819+1</f>
        <v>811</v>
      </c>
      <c r="B820" s="25">
        <f>Ct+It</f>
        <v>87.34014416129494</v>
      </c>
      <c r="C820" s="25">
        <f>MAX(Ck+(Tt*cm_opti+(1-Tt)*cm_pess)*(MIN(B819,100)+yKG*F819),Ck)</f>
        <v>83.74887970296895</v>
      </c>
      <c r="D820" s="25">
        <f>MAX(In+i*(MIN(B819,100)-MIN(B818,100)),0)</f>
        <v>3.591264458326002</v>
      </c>
      <c r="E820" s="25">
        <f>hk*MIN(B819,100)^e</f>
        <v>74.44658854876408</v>
      </c>
      <c r="F820" s="25">
        <f>E820-E819</f>
        <v>-4.941346831968673</v>
      </c>
      <c r="G820" s="24">
        <f ca="1">IF(RAND()&lt;1-(E819/Hmax)^p,1,0)</f>
        <v>1</v>
      </c>
    </row>
    <row r="821" spans="1:7" ht="12.75" customHeight="1">
      <c r="A821" s="24">
        <f>A820+1</f>
        <v>812</v>
      </c>
      <c r="B821" s="25">
        <f>Ct+It</f>
        <v>88.71794014712171</v>
      </c>
      <c r="C821" s="25">
        <f>MAX(Ck+(Tt*cm_opti+(1-Tt)*cm_pess)*(MIN(B820,100)+yKG*F820),Ck)</f>
        <v>83.18908633530737</v>
      </c>
      <c r="D821" s="25">
        <f>MAX(In+i*(MIN(B820,100)-MIN(B819,100)),0)</f>
        <v>5.528853811814336</v>
      </c>
      <c r="E821" s="25">
        <f>hk*MIN(B820,100)^e</f>
        <v>76.28300782115784</v>
      </c>
      <c r="F821" s="25">
        <f>E821-E820</f>
        <v>1.836419272393755</v>
      </c>
      <c r="G821" s="24">
        <f ca="1">IF(RAND()&lt;1-(E820/Hmax)^p,1,0)</f>
        <v>1</v>
      </c>
    </row>
    <row r="822" spans="1:7" ht="12.75" customHeight="1">
      <c r="A822" s="24">
        <f>A821+1</f>
        <v>813</v>
      </c>
      <c r="B822" s="25">
        <f>Ct+It</f>
        <v>87.0305339650895</v>
      </c>
      <c r="C822" s="25">
        <f>MAX(Ck+(Tt*cm_opti+(1-Tt)*cm_pess)*(MIN(B821,100)+yKG*F821),Ck)</f>
        <v>81.34163597217612</v>
      </c>
      <c r="D822" s="25">
        <f>MAX(In+i*(MIN(B821,100)-MIN(B820,100)),0)</f>
        <v>5.6888979929133825</v>
      </c>
      <c r="E822" s="25">
        <f>hk*MIN(B821,100)^e</f>
        <v>78.70872903948269</v>
      </c>
      <c r="F822" s="25">
        <f>E822-E821</f>
        <v>2.4257212183248527</v>
      </c>
      <c r="G822" s="24">
        <f ca="1">IF(RAND()&lt;1-(E821/Hmax)^p,1,0)</f>
        <v>0</v>
      </c>
    </row>
    <row r="823" spans="1:7" ht="12.75" customHeight="1">
      <c r="A823" s="24">
        <f>A822+1</f>
        <v>814</v>
      </c>
      <c r="B823" s="25">
        <f>Ct+It</f>
        <v>84.26586832472046</v>
      </c>
      <c r="C823" s="25">
        <f>MAX(Ck+(Tt*cm_opti+(1-Tt)*cm_pess)*(MIN(B822,100)+yKG*F822),Ck)</f>
        <v>80.10957141573657</v>
      </c>
      <c r="D823" s="25">
        <f>MAX(In+i*(MIN(B822,100)-MIN(B821,100)),0)</f>
        <v>4.156296908983897</v>
      </c>
      <c r="E823" s="25">
        <f>hk*MIN(B822,100)^e</f>
        <v>75.74313842248598</v>
      </c>
      <c r="F823" s="25">
        <f>E823-E822</f>
        <v>-2.965590616996707</v>
      </c>
      <c r="G823" s="24">
        <f ca="1">IF(RAND()&lt;1-(E822/Hmax)^p,1,0)</f>
        <v>0</v>
      </c>
    </row>
    <row r="824" spans="1:7" ht="12.75" customHeight="1">
      <c r="A824" s="24">
        <f>A823+1</f>
        <v>815</v>
      </c>
      <c r="B824" s="25">
        <f>Ct+It</f>
        <v>84.61346724971608</v>
      </c>
      <c r="C824" s="25">
        <f>MAX(Ck+(Tt*cm_opti+(1-Tt)*cm_pess)*(MIN(B823,100)+yKG*F823),Ck)</f>
        <v>80.9958000699006</v>
      </c>
      <c r="D824" s="25">
        <f>MAX(In+i*(MIN(B823,100)-MIN(B822,100)),0)</f>
        <v>3.617667179815477</v>
      </c>
      <c r="E824" s="25">
        <f>hk*MIN(B823,100)^e</f>
        <v>71.00736564519127</v>
      </c>
      <c r="F824" s="25">
        <f>E824-E823</f>
        <v>-4.735772777294713</v>
      </c>
      <c r="G824" s="24">
        <f ca="1">IF(RAND()&lt;1-(E823/Hmax)^p,1,0)</f>
        <v>1</v>
      </c>
    </row>
    <row r="825" spans="1:7" ht="12.75" customHeight="1">
      <c r="A825" s="24">
        <f>A824+1</f>
        <v>816</v>
      </c>
      <c r="B825" s="25">
        <f>Ct+It</f>
        <v>86.08889490958136</v>
      </c>
      <c r="C825" s="25">
        <f>MAX(Ck+(Tt*cm_opti+(1-Tt)*cm_pess)*(MIN(B824,100)+yKG*F824),Ck)</f>
        <v>80.91509544708354</v>
      </c>
      <c r="D825" s="25">
        <f>MAX(In+i*(MIN(B824,100)-MIN(B823,100)),0)</f>
        <v>5.173799462497811</v>
      </c>
      <c r="E825" s="25">
        <f>hk*MIN(B824,100)^e</f>
        <v>71.59438840018775</v>
      </c>
      <c r="F825" s="25">
        <f>E825-E824</f>
        <v>0.5870227549964824</v>
      </c>
      <c r="G825" s="24">
        <f ca="1">IF(RAND()&lt;1-(E824/Hmax)^p,1,0)</f>
        <v>1</v>
      </c>
    </row>
    <row r="826" spans="1:7" ht="12.75" customHeight="1">
      <c r="A826" s="24">
        <f>A825+1</f>
        <v>817</v>
      </c>
      <c r="B826" s="25">
        <f>Ct+It</f>
        <v>89.03801683851356</v>
      </c>
      <c r="C826" s="25">
        <f>MAX(Ck+(Tt*cm_opti+(1-Tt)*cm_pess)*(MIN(B825,100)+yKG*F825),Ck)</f>
        <v>83.30030300858091</v>
      </c>
      <c r="D826" s="25">
        <f>MAX(In+i*(MIN(B825,100)-MIN(B824,100)),0)</f>
        <v>5.737713829932638</v>
      </c>
      <c r="E826" s="25">
        <f>hk*MIN(B825,100)^e</f>
        <v>74.11297826752943</v>
      </c>
      <c r="F826" s="25">
        <f>E826-E825</f>
        <v>2.5185898673416744</v>
      </c>
      <c r="G826" s="24">
        <f ca="1">IF(RAND()&lt;1-(E825/Hmax)^p,1,0)</f>
        <v>1</v>
      </c>
    </row>
    <row r="827" spans="1:7" ht="12.75" customHeight="1">
      <c r="A827" s="24">
        <f>A826+1</f>
        <v>818</v>
      </c>
      <c r="B827" s="25">
        <f>Ct+It</f>
        <v>92.69207562401272</v>
      </c>
      <c r="C827" s="25">
        <f>MAX(Ck+(Tt*cm_opti+(1-Tt)*cm_pess)*(MIN(B826,100)+yKG*F826),Ck)</f>
        <v>86.21751465954662</v>
      </c>
      <c r="D827" s="25">
        <f>MAX(In+i*(MIN(B826,100)-MIN(B825,100)),0)</f>
        <v>6.4745609644661</v>
      </c>
      <c r="E827" s="25">
        <f>hk*MIN(B826,100)^e</f>
        <v>79.27768442535424</v>
      </c>
      <c r="F827" s="25">
        <f>E827-E826</f>
        <v>5.16470615782481</v>
      </c>
      <c r="G827" s="24">
        <f ca="1">IF(RAND()&lt;1-(E826/Hmax)^p,1,0)</f>
        <v>1</v>
      </c>
    </row>
    <row r="828" spans="1:7" ht="12.75" customHeight="1">
      <c r="A828" s="24">
        <f>A827+1</f>
        <v>819</v>
      </c>
      <c r="B828" s="25">
        <f>Ct+It</f>
        <v>92.01363112352472</v>
      </c>
      <c r="C828" s="25">
        <f>MAX(Ck+(Tt*cm_opti+(1-Tt)*cm_pess)*(MIN(B827,100)+yKG*F827),Ck)</f>
        <v>85.18660173077514</v>
      </c>
      <c r="D828" s="25">
        <f>MAX(In+i*(MIN(B827,100)-MIN(B826,100)),0)</f>
        <v>6.82702939274958</v>
      </c>
      <c r="E828" s="25">
        <f>hk*MIN(B827,100)^e</f>
        <v>85.91820883487694</v>
      </c>
      <c r="F828" s="25">
        <f>E828-E827</f>
        <v>6.640524409522698</v>
      </c>
      <c r="G828" s="24">
        <f ca="1">IF(RAND()&lt;1-(E827/Hmax)^p,1,0)</f>
        <v>0</v>
      </c>
    </row>
    <row r="829" spans="1:7" s="31" customFormat="1" ht="12.75" customHeight="1">
      <c r="A829" s="31">
        <f>A828+1</f>
        <v>820</v>
      </c>
      <c r="B829" s="32">
        <f>Ct+It</f>
        <v>89.59978753048031</v>
      </c>
      <c r="C829" s="32">
        <f>MAX(Ck+(Tt*cm_opti+(1-Tt)*cm_pess)*(MIN(B828,100)+yKG*F828),Ck)</f>
        <v>84.93900978072432</v>
      </c>
      <c r="D829" s="32">
        <f>MAX(In+i*(MIN(B828,100)-MIN(B827,100)),0)</f>
        <v>4.660777749756001</v>
      </c>
      <c r="E829" s="32">
        <f>hk*MIN(B828,100)^e</f>
        <v>84.66508312536077</v>
      </c>
      <c r="F829" s="32">
        <f>E829-E828</f>
        <v>-1.2531257095161692</v>
      </c>
      <c r="G829" s="31">
        <f ca="1">IF(RAND()&lt;1-(E828/Hmax)^p,1,0)</f>
        <v>0</v>
      </c>
    </row>
    <row r="830" spans="1:7" ht="12.75" customHeight="1">
      <c r="A830" s="24">
        <f>A829+1</f>
        <v>821</v>
      </c>
      <c r="B830" s="25">
        <f>Ct+It</f>
        <v>89.68660839111388</v>
      </c>
      <c r="C830" s="25">
        <f>MAX(Ck+(Tt*cm_opti+(1-Tt)*cm_pess)*(MIN(B829,100)+yKG*F829),Ck)</f>
        <v>85.89353018763609</v>
      </c>
      <c r="D830" s="25">
        <f>MAX(In+i*(MIN(B829,100)-MIN(B828,100)),0)</f>
        <v>3.7930782034777977</v>
      </c>
      <c r="E830" s="25">
        <f>hk*MIN(B829,100)^e</f>
        <v>80.28121925507216</v>
      </c>
      <c r="F830" s="25">
        <f>E830-E829</f>
        <v>-4.383863870288607</v>
      </c>
      <c r="G830" s="24">
        <f ca="1">IF(RAND()&lt;1-(E829/Hmax)^p,1,0)</f>
        <v>1</v>
      </c>
    </row>
    <row r="831" spans="1:7" ht="12.75" customHeight="1">
      <c r="A831" s="24">
        <f>A830+1</f>
        <v>822</v>
      </c>
      <c r="B831" s="25">
        <f>Ct+It</f>
        <v>90.34545649032725</v>
      </c>
      <c r="C831" s="25">
        <f>MAX(Ck+(Tt*cm_opti+(1-Tt)*cm_pess)*(MIN(B830,100)+yKG*F830),Ck)</f>
        <v>85.30204606001047</v>
      </c>
      <c r="D831" s="25">
        <f>MAX(In+i*(MIN(B830,100)-MIN(B829,100)),0)</f>
        <v>5.043410430316783</v>
      </c>
      <c r="E831" s="25">
        <f>hk*MIN(B830,100)^e</f>
        <v>80.43687724701019</v>
      </c>
      <c r="F831" s="25">
        <f>E831-E830</f>
        <v>0.15565799193802832</v>
      </c>
      <c r="G831" s="24">
        <f ca="1">IF(RAND()&lt;1-(E830/Hmax)^p,1,0)</f>
        <v>1</v>
      </c>
    </row>
    <row r="832" spans="1:7" ht="12.75" customHeight="1">
      <c r="A832" s="24">
        <f>A831+1</f>
        <v>823</v>
      </c>
      <c r="B832" s="25">
        <f>Ct+It</f>
        <v>92.15613938967168</v>
      </c>
      <c r="C832" s="25">
        <f>MAX(Ck+(Tt*cm_opti+(1-Tt)*cm_pess)*(MIN(B831,100)+yKG*F831),Ck)</f>
        <v>86.826715340065</v>
      </c>
      <c r="D832" s="25">
        <f>MAX(In+i*(MIN(B831,100)-MIN(B830,100)),0)</f>
        <v>5.329424049606686</v>
      </c>
      <c r="E832" s="25">
        <f>hk*MIN(B831,100)^e</f>
        <v>81.62301508445614</v>
      </c>
      <c r="F832" s="25">
        <f>E832-E831</f>
        <v>1.1861378374459548</v>
      </c>
      <c r="G832" s="24">
        <f ca="1">IF(RAND()&lt;1-(E831/Hmax)^p,1,0)</f>
        <v>1</v>
      </c>
    </row>
    <row r="833" spans="1:7" ht="12.75" customHeight="1">
      <c r="A833" s="24">
        <f>A832+1</f>
        <v>824</v>
      </c>
      <c r="B833" s="25">
        <f>Ct+It</f>
        <v>94.49011422135041</v>
      </c>
      <c r="C833" s="25">
        <f>MAX(Ck+(Tt*cm_opti+(1-Tt)*cm_pess)*(MIN(B832,100)+yKG*F832),Ck)</f>
        <v>88.5847727716782</v>
      </c>
      <c r="D833" s="25">
        <f>MAX(In+i*(MIN(B832,100)-MIN(B831,100)),0)</f>
        <v>5.905341449672214</v>
      </c>
      <c r="E833" s="25">
        <f>hk*MIN(B832,100)^e</f>
        <v>84.92754027208595</v>
      </c>
      <c r="F833" s="25">
        <f>E833-E832</f>
        <v>3.3045251876298067</v>
      </c>
      <c r="G833" s="24">
        <f ca="1">IF(RAND()&lt;1-(E832/Hmax)^p,1,0)</f>
        <v>1</v>
      </c>
    </row>
    <row r="834" spans="1:7" ht="12.75" customHeight="1">
      <c r="A834" s="24">
        <f>A833+1</f>
        <v>825</v>
      </c>
      <c r="B834" s="25">
        <f>Ct+It</f>
        <v>92.41998383044566</v>
      </c>
      <c r="C834" s="25">
        <f>MAX(Ck+(Tt*cm_opti+(1-Tt)*cm_pess)*(MIN(B833,100)+yKG*F833),Ck)</f>
        <v>86.25299641460629</v>
      </c>
      <c r="D834" s="25">
        <f>MAX(In+i*(MIN(B833,100)-MIN(B832,100)),0)</f>
        <v>6.166987415839365</v>
      </c>
      <c r="E834" s="25">
        <f>hk*MIN(B833,100)^e</f>
        <v>89.28381685563848</v>
      </c>
      <c r="F834" s="25">
        <f>E834-E833</f>
        <v>4.356276583552528</v>
      </c>
      <c r="G834" s="24">
        <f ca="1">IF(RAND()&lt;1-(E833/Hmax)^p,1,0)</f>
        <v>0</v>
      </c>
    </row>
    <row r="835" spans="1:7" ht="12.75" customHeight="1">
      <c r="A835" s="24">
        <f>A834+1</f>
        <v>826</v>
      </c>
      <c r="B835" s="25">
        <f>Ct+It</f>
        <v>88.77217718561467</v>
      </c>
      <c r="C835" s="25">
        <f>MAX(Ck+(Tt*cm_opti+(1-Tt)*cm_pess)*(MIN(B834,100)+yKG*F834),Ck)</f>
        <v>84.80724238106704</v>
      </c>
      <c r="D835" s="25">
        <f>MAX(In+i*(MIN(B834,100)-MIN(B833,100)),0)</f>
        <v>3.9649348045476245</v>
      </c>
      <c r="E835" s="25">
        <f>hk*MIN(B834,100)^e</f>
        <v>85.41453411219837</v>
      </c>
      <c r="F835" s="25">
        <f>E835-E834</f>
        <v>-3.8692827434401096</v>
      </c>
      <c r="G835" s="24">
        <f ca="1">IF(RAND()&lt;1-(E834/Hmax)^p,1,0)</f>
        <v>0</v>
      </c>
    </row>
    <row r="836" spans="1:7" ht="12.75" customHeight="1">
      <c r="A836" s="24">
        <f>A835+1</f>
        <v>827</v>
      </c>
      <c r="B836" s="25">
        <f>Ct+It</f>
        <v>87.81022470237593</v>
      </c>
      <c r="C836" s="25">
        <f>MAX(Ck+(Tt*cm_opti+(1-Tt)*cm_pess)*(MIN(B835,100)+yKG*F835),Ck)</f>
        <v>84.63412802479144</v>
      </c>
      <c r="D836" s="25">
        <f>MAX(In+i*(MIN(B835,100)-MIN(B834,100)),0)</f>
        <v>3.1760966775845034</v>
      </c>
      <c r="E836" s="25">
        <f>hk*MIN(B835,100)^e</f>
        <v>78.80499442274164</v>
      </c>
      <c r="F836" s="25">
        <f>E836-E835</f>
        <v>-6.609539689456724</v>
      </c>
      <c r="G836" s="24">
        <f ca="1">IF(RAND()&lt;1-(E835/Hmax)^p,1,0)</f>
        <v>1</v>
      </c>
    </row>
    <row r="837" spans="1:7" ht="12.75" customHeight="1">
      <c r="A837" s="24">
        <f>A836+1</f>
        <v>828</v>
      </c>
      <c r="B837" s="25">
        <f>Ct+It</f>
        <v>87.75318757139061</v>
      </c>
      <c r="C837" s="25">
        <f>MAX(Ck+(Tt*cm_opti+(1-Tt)*cm_pess)*(MIN(B836,100)+yKG*F836),Ck)</f>
        <v>83.23416381300999</v>
      </c>
      <c r="D837" s="25">
        <f>MAX(In+i*(MIN(B836,100)-MIN(B835,100)),0)</f>
        <v>4.519023758380634</v>
      </c>
      <c r="E837" s="25">
        <f>hk*MIN(B836,100)^e</f>
        <v>77.10635562281753</v>
      </c>
      <c r="F837" s="25">
        <f>E837-E836</f>
        <v>-1.6986387999241117</v>
      </c>
      <c r="G837" s="24">
        <f ca="1">IF(RAND()&lt;1-(E836/Hmax)^p,1,0)</f>
        <v>1</v>
      </c>
    </row>
    <row r="838" spans="1:7" ht="12.75" customHeight="1">
      <c r="A838" s="24">
        <f>A837+1</f>
        <v>829</v>
      </c>
      <c r="B838" s="25">
        <f>Ct+It</f>
        <v>89.2007301252055</v>
      </c>
      <c r="C838" s="25">
        <f>MAX(Ck+(Tt*cm_opti+(1-Tt)*cm_pess)*(MIN(B837,100)+yKG*F837),Ck)</f>
        <v>84.22924869069816</v>
      </c>
      <c r="D838" s="25">
        <f>MAX(In+i*(MIN(B837,100)-MIN(B836,100)),0)</f>
        <v>4.971481434507339</v>
      </c>
      <c r="E838" s="25">
        <f>hk*MIN(B837,100)^e</f>
        <v>77.00621928939664</v>
      </c>
      <c r="F838" s="25">
        <f>E838-E837</f>
        <v>-0.10013633342089179</v>
      </c>
      <c r="G838" s="24">
        <f ca="1">IF(RAND()&lt;1-(E837/Hmax)^p,1,0)</f>
        <v>1</v>
      </c>
    </row>
    <row r="839" spans="1:7" s="31" customFormat="1" ht="12.75" customHeight="1">
      <c r="A839" s="31">
        <f>A838+1</f>
        <v>830</v>
      </c>
      <c r="B839" s="32">
        <f>Ct+It</f>
        <v>91.52311291248017</v>
      </c>
      <c r="C839" s="32">
        <f>MAX(Ck+(Tt*cm_opti+(1-Tt)*cm_pess)*(MIN(B838,100)+yKG*F838),Ck)</f>
        <v>85.79934163557273</v>
      </c>
      <c r="D839" s="32">
        <f>MAX(In+i*(MIN(B838,100)-MIN(B837,100)),0)</f>
        <v>5.723771276907442</v>
      </c>
      <c r="E839" s="32">
        <f>hk*MIN(B838,100)^e</f>
        <v>79.56770254869744</v>
      </c>
      <c r="F839" s="32">
        <f>E839-E838</f>
        <v>2.5614832593008003</v>
      </c>
      <c r="G839" s="31">
        <f ca="1">IF(RAND()&lt;1-(E838/Hmax)^p,1,0)</f>
        <v>1</v>
      </c>
    </row>
    <row r="840" spans="1:7" ht="12.75" customHeight="1">
      <c r="A840" s="24">
        <f>A839+1</f>
        <v>831</v>
      </c>
      <c r="B840" s="25">
        <f>Ct+It</f>
        <v>89.89197837548164</v>
      </c>
      <c r="C840" s="25">
        <f>MAX(Ck+(Tt*cm_opti+(1-Tt)*cm_pess)*(MIN(B839,100)+yKG*F839),Ck)</f>
        <v>83.7307869818443</v>
      </c>
      <c r="D840" s="25">
        <f>MAX(In+i*(MIN(B839,100)-MIN(B838,100)),0)</f>
        <v>6.161191393637338</v>
      </c>
      <c r="E840" s="25">
        <f>hk*MIN(B839,100)^e</f>
        <v>83.76480197190595</v>
      </c>
      <c r="F840" s="25">
        <f>E840-E839</f>
        <v>4.197099423208513</v>
      </c>
      <c r="G840" s="24">
        <f ca="1">IF(RAND()&lt;1-(E839/Hmax)^p,1,0)</f>
        <v>0</v>
      </c>
    </row>
    <row r="841" spans="1:7" ht="12.75" customHeight="1">
      <c r="A841" s="24">
        <f>A840+1</f>
        <v>832</v>
      </c>
      <c r="B841" s="25">
        <f>Ct+It</f>
        <v>86.93743531652775</v>
      </c>
      <c r="C841" s="25">
        <f>MAX(Ck+(Tt*cm_opti+(1-Tt)*cm_pess)*(MIN(B840,100)+yKG*F840),Ck)</f>
        <v>82.75300258502702</v>
      </c>
      <c r="D841" s="25">
        <f>MAX(In+i*(MIN(B840,100)-MIN(B839,100)),0)</f>
        <v>4.184432731500735</v>
      </c>
      <c r="E841" s="25">
        <f>hk*MIN(B840,100)^e</f>
        <v>80.80567776258059</v>
      </c>
      <c r="F841" s="25">
        <f>E841-E840</f>
        <v>-2.959124209325367</v>
      </c>
      <c r="G841" s="24">
        <f ca="1">IF(RAND()&lt;1-(E840/Hmax)^p,1,0)</f>
        <v>0</v>
      </c>
    </row>
    <row r="842" spans="1:7" ht="12.75" customHeight="1">
      <c r="A842" s="24">
        <f>A841+1</f>
        <v>833</v>
      </c>
      <c r="B842" s="25">
        <f>Ct+It</f>
        <v>86.79073459509002</v>
      </c>
      <c r="C842" s="25">
        <f>MAX(Ck+(Tt*cm_opti+(1-Tt)*cm_pess)*(MIN(B841,100)+yKG*F841),Ck)</f>
        <v>83.26800612456695</v>
      </c>
      <c r="D842" s="25">
        <f>MAX(In+i*(MIN(B841,100)-MIN(B840,100)),0)</f>
        <v>3.522728470523056</v>
      </c>
      <c r="E842" s="25">
        <f>hk*MIN(B841,100)^e</f>
        <v>75.58117659415448</v>
      </c>
      <c r="F842" s="25">
        <f>E842-E841</f>
        <v>-5.224501168426102</v>
      </c>
      <c r="G842" s="24">
        <f ca="1">IF(RAND()&lt;1-(E841/Hmax)^p,1,0)</f>
        <v>1</v>
      </c>
    </row>
    <row r="843" spans="1:7" ht="12.75" customHeight="1">
      <c r="A843" s="24">
        <f>A842+1</f>
        <v>834</v>
      </c>
      <c r="B843" s="25">
        <f>Ct+It</f>
        <v>83.31433708166793</v>
      </c>
      <c r="C843" s="25">
        <f>MAX(Ck+(Tt*cm_opti+(1-Tt)*cm_pess)*(MIN(B842,100)+yKG*F842),Ck)</f>
        <v>78.38768744238679</v>
      </c>
      <c r="D843" s="25">
        <f>MAX(In+i*(MIN(B842,100)-MIN(B841,100)),0)</f>
        <v>4.9266496392811305</v>
      </c>
      <c r="E843" s="25">
        <f>hk*MIN(B842,100)^e</f>
        <v>75.32631611555355</v>
      </c>
      <c r="F843" s="25">
        <f>E843-E842</f>
        <v>-0.2548604786009321</v>
      </c>
      <c r="G843" s="24">
        <f ca="1">IF(RAND()&lt;1-(E842/Hmax)^p,1,0)</f>
        <v>0</v>
      </c>
    </row>
    <row r="844" spans="1:7" ht="12.75" customHeight="1">
      <c r="A844" s="24">
        <f>A843+1</f>
        <v>835</v>
      </c>
      <c r="B844" s="25">
        <f>Ct+It</f>
        <v>84.024829911004</v>
      </c>
      <c r="C844" s="25">
        <f>MAX(Ck+(Tt*cm_opti+(1-Tt)*cm_pess)*(MIN(B843,100)+yKG*F843),Ck)</f>
        <v>80.76302866771505</v>
      </c>
      <c r="D844" s="25">
        <f>MAX(In+i*(MIN(B843,100)-MIN(B842,100)),0)</f>
        <v>3.261801243288957</v>
      </c>
      <c r="E844" s="25">
        <f>hk*MIN(B843,100)^e</f>
        <v>69.41278763357788</v>
      </c>
      <c r="F844" s="25">
        <f>E844-E843</f>
        <v>-5.913528481975675</v>
      </c>
      <c r="G844" s="24">
        <f ca="1">IF(RAND()&lt;1-(E843/Hmax)^p,1,0)</f>
        <v>1</v>
      </c>
    </row>
    <row r="845" spans="1:7" ht="12.75" customHeight="1">
      <c r="A845" s="24">
        <f>A844+1</f>
        <v>836</v>
      </c>
      <c r="B845" s="25">
        <f>Ct+It</f>
        <v>85.51972703660161</v>
      </c>
      <c r="C845" s="25">
        <f>MAX(Ck+(Tt*cm_opti+(1-Tt)*cm_pess)*(MIN(B844,100)+yKG*F844),Ck)</f>
        <v>80.16448062193358</v>
      </c>
      <c r="D845" s="25">
        <f>MAX(In+i*(MIN(B844,100)-MIN(B843,100)),0)</f>
        <v>5.355246414668038</v>
      </c>
      <c r="E845" s="25">
        <f>hk*MIN(B844,100)^e</f>
        <v>70.60172041573153</v>
      </c>
      <c r="F845" s="25">
        <f>E845-E844</f>
        <v>1.1889327821536568</v>
      </c>
      <c r="G845" s="24">
        <f ca="1">IF(RAND()&lt;1-(E844/Hmax)^p,1,0)</f>
        <v>1</v>
      </c>
    </row>
    <row r="846" spans="1:7" ht="12.75" customHeight="1">
      <c r="A846" s="24">
        <f>A845+1</f>
        <v>837</v>
      </c>
      <c r="B846" s="25">
        <f>Ct+It</f>
        <v>84.40101674851081</v>
      </c>
      <c r="C846" s="25">
        <f>MAX(Ck+(Tt*cm_opti+(1-Tt)*cm_pess)*(MIN(B845,100)+yKG*F845),Ck)</f>
        <v>78.65356818571202</v>
      </c>
      <c r="D846" s="25">
        <f>MAX(In+i*(MIN(B845,100)-MIN(B844,100)),0)</f>
        <v>5.747448562798802</v>
      </c>
      <c r="E846" s="25">
        <f>hk*MIN(B845,100)^e</f>
        <v>73.13623712414848</v>
      </c>
      <c r="F846" s="25">
        <f>E846-E845</f>
        <v>2.5345167084169447</v>
      </c>
      <c r="G846" s="24">
        <f ca="1">IF(RAND()&lt;1-(E845/Hmax)^p,1,0)</f>
        <v>0</v>
      </c>
    </row>
    <row r="847" spans="1:7" ht="12.75" customHeight="1">
      <c r="A847" s="24">
        <f>A846+1</f>
        <v>838</v>
      </c>
      <c r="B847" s="25">
        <f>Ct+It</f>
        <v>82.46836159644664</v>
      </c>
      <c r="C847" s="25">
        <f>MAX(Ck+(Tt*cm_opti+(1-Tt)*cm_pess)*(MIN(B846,100)+yKG*F846),Ck)</f>
        <v>78.02771674049204</v>
      </c>
      <c r="D847" s="25">
        <f>MAX(In+i*(MIN(B846,100)-MIN(B845,100)),0)</f>
        <v>4.440644855954602</v>
      </c>
      <c r="E847" s="25">
        <f>hk*MIN(B846,100)^e</f>
        <v>71.23531628182403</v>
      </c>
      <c r="F847" s="25">
        <f>E847-E846</f>
        <v>-1.900920842324453</v>
      </c>
      <c r="G847" s="24">
        <f ca="1">IF(RAND()&lt;1-(E846/Hmax)^p,1,0)</f>
        <v>0</v>
      </c>
    </row>
    <row r="848" spans="1:7" ht="12.75" customHeight="1">
      <c r="A848" s="24">
        <f>A847+1</f>
        <v>839</v>
      </c>
      <c r="B848" s="25">
        <f>Ct+It</f>
        <v>83.7278341019536</v>
      </c>
      <c r="C848" s="25">
        <f>MAX(Ck+(Tt*cm_opti+(1-Tt)*cm_pess)*(MIN(B847,100)+yKG*F847),Ck)</f>
        <v>79.69416167798569</v>
      </c>
      <c r="D848" s="25">
        <f>MAX(In+i*(MIN(B847,100)-MIN(B846,100)),0)</f>
        <v>4.033672423967914</v>
      </c>
      <c r="E848" s="25">
        <f>hk*MIN(B847,100)^e</f>
        <v>68.01030664402275</v>
      </c>
      <c r="F848" s="25">
        <f>E848-E847</f>
        <v>-3.2250096378012785</v>
      </c>
      <c r="G848" s="24">
        <f ca="1">IF(RAND()&lt;1-(E847/Hmax)^p,1,0)</f>
        <v>1</v>
      </c>
    </row>
    <row r="849" spans="1:7" s="31" customFormat="1" ht="12.75" customHeight="1">
      <c r="A849" s="31">
        <f>A848+1</f>
        <v>840</v>
      </c>
      <c r="B849" s="32">
        <f>Ct+It</f>
        <v>81.9670016067561</v>
      </c>
      <c r="C849" s="32">
        <f>MAX(Ck+(Tt*cm_opti+(1-Tt)*cm_pess)*(MIN(B848,100)+yKG*F848),Ck)</f>
        <v>76.33726535400262</v>
      </c>
      <c r="D849" s="32">
        <f>MAX(In+i*(MIN(B848,100)-MIN(B847,100)),0)</f>
        <v>5.6297362527534816</v>
      </c>
      <c r="E849" s="32">
        <f>hk*MIN(B848,100)^e</f>
        <v>70.10350203404265</v>
      </c>
      <c r="F849" s="32">
        <f>E849-E848</f>
        <v>2.0931953900199005</v>
      </c>
      <c r="G849" s="31">
        <f ca="1">IF(RAND()&lt;1-(E848/Hmax)^p,1,0)</f>
        <v>0</v>
      </c>
    </row>
    <row r="850" spans="1:7" ht="12.75" customHeight="1">
      <c r="A850" s="24">
        <f>A849+1</f>
        <v>841</v>
      </c>
      <c r="B850" s="25">
        <f>Ct+It</f>
        <v>80.11182411581012</v>
      </c>
      <c r="C850" s="25">
        <f>MAX(Ck+(Tt*cm_opti+(1-Tt)*cm_pess)*(MIN(B849,100)+yKG*F849),Ck)</f>
        <v>75.99224036340887</v>
      </c>
      <c r="D850" s="25">
        <f>MAX(In+i*(MIN(B849,100)-MIN(B848,100)),0)</f>
        <v>4.1195837524012475</v>
      </c>
      <c r="E850" s="25">
        <f>hk*MIN(B849,100)^e</f>
        <v>67.18589352401956</v>
      </c>
      <c r="F850" s="25">
        <f>E850-E849</f>
        <v>-2.9176085100230864</v>
      </c>
      <c r="G850" s="24">
        <f ca="1">IF(RAND()&lt;1-(E849/Hmax)^p,1,0)</f>
        <v>0</v>
      </c>
    </row>
    <row r="851" spans="1:7" ht="12.75" customHeight="1">
      <c r="A851" s="24">
        <f>A850+1</f>
        <v>842</v>
      </c>
      <c r="B851" s="25">
        <f>Ct+It</f>
        <v>81.5474699445857</v>
      </c>
      <c r="C851" s="25">
        <f>MAX(Ck+(Tt*cm_opti+(1-Tt)*cm_pess)*(MIN(B850,100)+yKG*F850),Ck)</f>
        <v>77.47505869005869</v>
      </c>
      <c r="D851" s="25">
        <f>MAX(In+i*(MIN(B850,100)-MIN(B849,100)),0)</f>
        <v>4.072411254527012</v>
      </c>
      <c r="E851" s="25">
        <f>hk*MIN(B850,100)^e</f>
        <v>64.17904363162496</v>
      </c>
      <c r="F851" s="25">
        <f>E851-E850</f>
        <v>-3.006849892394598</v>
      </c>
      <c r="G851" s="24">
        <f ca="1">IF(RAND()&lt;1-(E850/Hmax)^p,1,0)</f>
        <v>1</v>
      </c>
    </row>
    <row r="852" spans="1:7" ht="12.75" customHeight="1">
      <c r="A852" s="24">
        <f>A851+1</f>
        <v>843</v>
      </c>
      <c r="B852" s="25">
        <f>Ct+It</f>
        <v>84.39421676515178</v>
      </c>
      <c r="C852" s="25">
        <f>MAX(Ck+(Tt*cm_opti+(1-Tt)*cm_pess)*(MIN(B851,100)+yKG*F851),Ck)</f>
        <v>78.67639385076399</v>
      </c>
      <c r="D852" s="25">
        <f>MAX(In+i*(MIN(B851,100)-MIN(B850,100)),0)</f>
        <v>5.717822914387789</v>
      </c>
      <c r="E852" s="25">
        <f>hk*MIN(B851,100)^e</f>
        <v>66.49989854363108</v>
      </c>
      <c r="F852" s="25">
        <f>E852-E851</f>
        <v>2.320854912006112</v>
      </c>
      <c r="G852" s="24">
        <f ca="1">IF(RAND()&lt;1-(E851/Hmax)^p,1,0)</f>
        <v>1</v>
      </c>
    </row>
    <row r="853" spans="1:7" ht="12.75" customHeight="1">
      <c r="A853" s="24">
        <f>A852+1</f>
        <v>844</v>
      </c>
      <c r="B853" s="25">
        <f>Ct+It</f>
        <v>88.65163932946334</v>
      </c>
      <c r="C853" s="25">
        <f>MAX(Ck+(Tt*cm_opti+(1-Tt)*cm_pess)*(MIN(B852,100)+yKG*F852),Ck)</f>
        <v>82.2282659191803</v>
      </c>
      <c r="D853" s="25">
        <f>MAX(In+i*(MIN(B852,100)-MIN(B851,100)),0)</f>
        <v>6.423373410283041</v>
      </c>
      <c r="E853" s="25">
        <f>hk*MIN(B852,100)^e</f>
        <v>71.22383823403426</v>
      </c>
      <c r="F853" s="25">
        <f>E853-E852</f>
        <v>4.723939690403185</v>
      </c>
      <c r="G853" s="24">
        <f ca="1">IF(RAND()&lt;1-(E852/Hmax)^p,1,0)</f>
        <v>1</v>
      </c>
    </row>
    <row r="854" spans="1:7" ht="12.75" customHeight="1">
      <c r="A854" s="24">
        <f>A853+1</f>
        <v>845</v>
      </c>
      <c r="B854" s="25">
        <f>Ct+It</f>
        <v>88.99481068380709</v>
      </c>
      <c r="C854" s="25">
        <f>MAX(Ck+(Tt*cm_opti+(1-Tt)*cm_pess)*(MIN(B853,100)+yKG*F853),Ck)</f>
        <v>81.86609940165131</v>
      </c>
      <c r="D854" s="25">
        <f>MAX(In+i*(MIN(B853,100)-MIN(B852,100)),0)</f>
        <v>7.128711282155777</v>
      </c>
      <c r="E854" s="25">
        <f>hk*MIN(B853,100)^e</f>
        <v>78.5911315580125</v>
      </c>
      <c r="F854" s="25">
        <f>E854-E853</f>
        <v>7.367293323978245</v>
      </c>
      <c r="G854" s="24">
        <f ca="1">IF(RAND()&lt;1-(E853/Hmax)^p,1,0)</f>
        <v>0</v>
      </c>
    </row>
    <row r="855" spans="1:7" ht="12.75" customHeight="1">
      <c r="A855" s="24">
        <f>A854+1</f>
        <v>846</v>
      </c>
      <c r="B855" s="25">
        <f>Ct+It</f>
        <v>92.38272458975328</v>
      </c>
      <c r="C855" s="25">
        <f>MAX(Ck+(Tt*cm_opti+(1-Tt)*cm_pess)*(MIN(B854,100)+yKG*F854),Ck)</f>
        <v>87.2111389125814</v>
      </c>
      <c r="D855" s="25">
        <f>MAX(In+i*(MIN(B854,100)-MIN(B853,100)),0)</f>
        <v>5.171585677171876</v>
      </c>
      <c r="E855" s="25">
        <f>hk*MIN(B854,100)^e</f>
        <v>79.20076328646665</v>
      </c>
      <c r="F855" s="25">
        <f>E855-E854</f>
        <v>0.609631728454147</v>
      </c>
      <c r="G855" s="24">
        <f ca="1">IF(RAND()&lt;1-(E854/Hmax)^p,1,0)</f>
        <v>1</v>
      </c>
    </row>
    <row r="856" spans="1:7" ht="12.75" customHeight="1">
      <c r="A856" s="24">
        <f>A855+1</f>
        <v>847</v>
      </c>
      <c r="B856" s="25">
        <f>Ct+It</f>
        <v>90.72206297046655</v>
      </c>
      <c r="C856" s="25">
        <f>MAX(Ck+(Tt*cm_opti+(1-Tt)*cm_pess)*(MIN(B855,100)+yKG*F855),Ck)</f>
        <v>84.02810601749346</v>
      </c>
      <c r="D856" s="25">
        <f>MAX(In+i*(MIN(B855,100)-MIN(B854,100)),0)</f>
        <v>6.693956952973096</v>
      </c>
      <c r="E856" s="25">
        <f>hk*MIN(B855,100)^e</f>
        <v>85.34567802626205</v>
      </c>
      <c r="F856" s="25">
        <f>E856-E855</f>
        <v>6.1449147397953965</v>
      </c>
      <c r="G856" s="24">
        <f ca="1">IF(RAND()&lt;1-(E855/Hmax)^p,1,0)</f>
        <v>0</v>
      </c>
    </row>
    <row r="857" spans="1:7" ht="12.75" customHeight="1">
      <c r="A857" s="24">
        <f>A856+1</f>
        <v>848</v>
      </c>
      <c r="B857" s="25">
        <f>Ct+It</f>
        <v>87.97630251468897</v>
      </c>
      <c r="C857" s="25">
        <f>MAX(Ck+(Tt*cm_opti+(1-Tt)*cm_pess)*(MIN(B856,100)+yKG*F856),Ck)</f>
        <v>83.80663332433232</v>
      </c>
      <c r="D857" s="25">
        <f>MAX(In+i*(MIN(B856,100)-MIN(B855,100)),0)</f>
        <v>4.169669190356636</v>
      </c>
      <c r="E857" s="25">
        <f>hk*MIN(B856,100)^e</f>
        <v>82.30492709617297</v>
      </c>
      <c r="F857" s="25">
        <f>E857-E856</f>
        <v>-3.040750930089075</v>
      </c>
      <c r="G857" s="24">
        <f ca="1">IF(RAND()&lt;1-(E856/Hmax)^p,1,0)</f>
        <v>0</v>
      </c>
    </row>
    <row r="858" spans="1:7" ht="12.75" customHeight="1">
      <c r="A858" s="24">
        <f>A857+1</f>
        <v>849</v>
      </c>
      <c r="B858" s="25">
        <f>Ct+It</f>
        <v>83.40001159784458</v>
      </c>
      <c r="C858" s="25">
        <f>MAX(Ck+(Tt*cm_opti+(1-Tt)*cm_pess)*(MIN(B857,100)+yKG*F857),Ck)</f>
        <v>79.77289182573337</v>
      </c>
      <c r="D858" s="25">
        <f>MAX(In+i*(MIN(B857,100)-MIN(B856,100)),0)</f>
        <v>3.6271197721112074</v>
      </c>
      <c r="E858" s="25">
        <f>hk*MIN(B857,100)^e</f>
        <v>77.39829804156068</v>
      </c>
      <c r="F858" s="25">
        <f>E858-E857</f>
        <v>-4.906629054612296</v>
      </c>
      <c r="G858" s="24">
        <f ca="1">IF(RAND()&lt;1-(E857/Hmax)^p,1,0)</f>
        <v>0</v>
      </c>
    </row>
    <row r="859" spans="1:7" s="31" customFormat="1" ht="12.75" customHeight="1">
      <c r="A859" s="31">
        <f>A858+1</f>
        <v>850</v>
      </c>
      <c r="B859" s="32">
        <f>Ct+It</f>
        <v>82.5592057256406</v>
      </c>
      <c r="C859" s="32">
        <f>MAX(Ck+(Tt*cm_opti+(1-Tt)*cm_pess)*(MIN(B858,100)+yKG*F858),Ck)</f>
        <v>79.84735118406279</v>
      </c>
      <c r="D859" s="32">
        <f>MAX(In+i*(MIN(B858,100)-MIN(B857,100)),0)</f>
        <v>2.7118545415778073</v>
      </c>
      <c r="E859" s="32">
        <f>hk*MIN(B858,100)^e</f>
        <v>69.55561934520611</v>
      </c>
      <c r="F859" s="32">
        <f>E859-E858</f>
        <v>-7.842678696354568</v>
      </c>
      <c r="G859" s="31">
        <f ca="1">IF(RAND()&lt;1-(E858/Hmax)^p,1,0)</f>
        <v>1</v>
      </c>
    </row>
    <row r="860" spans="1:7" ht="12.75" customHeight="1">
      <c r="A860" s="24">
        <f>A859+1</f>
        <v>851</v>
      </c>
      <c r="B860" s="25">
        <f>Ct+It</f>
        <v>83.08835270771716</v>
      </c>
      <c r="C860" s="25">
        <f>MAX(Ck+(Tt*cm_opti+(1-Tt)*cm_pess)*(MIN(B859,100)+yKG*F859),Ck)</f>
        <v>78.50875564381916</v>
      </c>
      <c r="D860" s="25">
        <f>MAX(In+i*(MIN(B859,100)-MIN(B858,100)),0)</f>
        <v>4.579597063898007</v>
      </c>
      <c r="E860" s="25">
        <f>hk*MIN(B859,100)^e</f>
        <v>68.16022450048646</v>
      </c>
      <c r="F860" s="25">
        <f>E860-E859</f>
        <v>-1.3953948447196467</v>
      </c>
      <c r="G860" s="24">
        <f ca="1">IF(RAND()&lt;1-(E859/Hmax)^p,1,0)</f>
        <v>1</v>
      </c>
    </row>
    <row r="861" spans="1:7" ht="12.75" customHeight="1">
      <c r="A861" s="24">
        <f>A860+1</f>
        <v>852</v>
      </c>
      <c r="B861" s="25">
        <f>Ct+It</f>
        <v>85.59315188809495</v>
      </c>
      <c r="C861" s="25">
        <f>MAX(Ck+(Tt*cm_opti+(1-Tt)*cm_pess)*(MIN(B860,100)+yKG*F860),Ck)</f>
        <v>80.32857839705666</v>
      </c>
      <c r="D861" s="25">
        <f>MAX(In+i*(MIN(B860,100)-MIN(B859,100)),0)</f>
        <v>5.264573491038284</v>
      </c>
      <c r="E861" s="25">
        <f>hk*MIN(B860,100)^e</f>
        <v>69.0367435568201</v>
      </c>
      <c r="F861" s="25">
        <f>E861-E860</f>
        <v>0.8765190563336347</v>
      </c>
      <c r="G861" s="24">
        <f ca="1">IF(RAND()&lt;1-(E860/Hmax)^p,1,0)</f>
        <v>1</v>
      </c>
    </row>
    <row r="862" spans="1:7" ht="12.75" customHeight="1">
      <c r="A862" s="24">
        <f>A861+1</f>
        <v>853</v>
      </c>
      <c r="B862" s="25">
        <f>Ct+It</f>
        <v>84.90222491193157</v>
      </c>
      <c r="C862" s="25">
        <f>MAX(Ck+(Tt*cm_opti+(1-Tt)*cm_pess)*(MIN(B861,100)+yKG*F861),Ck)</f>
        <v>78.64982532174268</v>
      </c>
      <c r="D862" s="25">
        <f>MAX(In+i*(MIN(B861,100)-MIN(B860,100)),0)</f>
        <v>6.252399590188894</v>
      </c>
      <c r="E862" s="25">
        <f>hk*MIN(B861,100)^e</f>
        <v>73.26187650138492</v>
      </c>
      <c r="F862" s="25">
        <f>E862-E861</f>
        <v>4.22513294456482</v>
      </c>
      <c r="G862" s="24">
        <f ca="1">IF(RAND()&lt;1-(E861/Hmax)^p,1,0)</f>
        <v>0</v>
      </c>
    </row>
    <row r="863" spans="1:7" ht="12.75" customHeight="1">
      <c r="A863" s="24">
        <f>A862+1</f>
        <v>854</v>
      </c>
      <c r="B863" s="25">
        <f>Ct+It</f>
        <v>83.42134303037653</v>
      </c>
      <c r="C863" s="25">
        <f>MAX(Ck+(Tt*cm_opti+(1-Tt)*cm_pess)*(MIN(B862,100)+yKG*F862),Ck)</f>
        <v>78.76680651845822</v>
      </c>
      <c r="D863" s="25">
        <f>MAX(In+i*(MIN(B862,100)-MIN(B861,100)),0)</f>
        <v>4.654536511918309</v>
      </c>
      <c r="E863" s="25">
        <f>hk*MIN(B862,100)^e</f>
        <v>72.08387794996213</v>
      </c>
      <c r="F863" s="25">
        <f>E863-E862</f>
        <v>-1.1779985514227889</v>
      </c>
      <c r="G863" s="24">
        <f ca="1">IF(RAND()&lt;1-(E862/Hmax)^p,1,0)</f>
        <v>0</v>
      </c>
    </row>
    <row r="864" spans="1:7" ht="12.75" customHeight="1">
      <c r="A864" s="24">
        <f>A863+1</f>
        <v>855</v>
      </c>
      <c r="B864" s="25">
        <f>Ct+It</f>
        <v>84.91737594286519</v>
      </c>
      <c r="C864" s="25">
        <f>MAX(Ck+(Tt*cm_opti+(1-Tt)*cm_pess)*(MIN(B863,100)+yKG*F863),Ck)</f>
        <v>80.65781688364271</v>
      </c>
      <c r="D864" s="25">
        <f>MAX(In+i*(MIN(B863,100)-MIN(B862,100)),0)</f>
        <v>4.259559059222482</v>
      </c>
      <c r="E864" s="25">
        <f>hk*MIN(B863,100)^e</f>
        <v>69.59120472991752</v>
      </c>
      <c r="F864" s="25">
        <f>E864-E863</f>
        <v>-2.4926732200446082</v>
      </c>
      <c r="G864" s="24">
        <f ca="1">IF(RAND()&lt;1-(E863/Hmax)^p,1,0)</f>
        <v>1</v>
      </c>
    </row>
    <row r="865" spans="1:7" ht="12.75" customHeight="1">
      <c r="A865" s="24">
        <f>A864+1</f>
        <v>856</v>
      </c>
      <c r="B865" s="25">
        <f>Ct+It</f>
        <v>87.39809294842027</v>
      </c>
      <c r="C865" s="25">
        <f>MAX(Ck+(Tt*cm_opti+(1-Tt)*cm_pess)*(MIN(B864,100)+yKG*F864),Ck)</f>
        <v>81.65007649217594</v>
      </c>
      <c r="D865" s="25">
        <f>MAX(In+i*(MIN(B864,100)-MIN(B863,100)),0)</f>
        <v>5.748016456244329</v>
      </c>
      <c r="E865" s="25">
        <f>hk*MIN(B864,100)^e</f>
        <v>72.109607370219</v>
      </c>
      <c r="F865" s="25">
        <f>E865-E864</f>
        <v>2.518402640301474</v>
      </c>
      <c r="G865" s="24">
        <f ca="1">IF(RAND()&lt;1-(E864/Hmax)^p,1,0)</f>
        <v>1</v>
      </c>
    </row>
    <row r="866" spans="1:7" ht="12.75" customHeight="1">
      <c r="A866" s="24">
        <f>A865+1</f>
        <v>857</v>
      </c>
      <c r="B866" s="25">
        <f>Ct+It</f>
        <v>91.06389806999883</v>
      </c>
      <c r="C866" s="25">
        <f>MAX(Ck+(Tt*cm_opti+(1-Tt)*cm_pess)*(MIN(B865,100)+yKG*F865),Ck)</f>
        <v>84.82353956722129</v>
      </c>
      <c r="D866" s="25">
        <f>MAX(In+i*(MIN(B865,100)-MIN(B864,100)),0)</f>
        <v>6.240358502777539</v>
      </c>
      <c r="E866" s="25">
        <f>hk*MIN(B865,100)^e</f>
        <v>76.3842665102071</v>
      </c>
      <c r="F866" s="25">
        <f>E866-E865</f>
        <v>4.274659139988103</v>
      </c>
      <c r="G866" s="24">
        <f ca="1">IF(RAND()&lt;1-(E865/Hmax)^p,1,0)</f>
        <v>1</v>
      </c>
    </row>
    <row r="867" spans="1:7" ht="12.75" customHeight="1">
      <c r="A867" s="24">
        <f>A866+1</f>
        <v>858</v>
      </c>
      <c r="B867" s="25">
        <f>Ct+It</f>
        <v>95.14558098753575</v>
      </c>
      <c r="C867" s="25">
        <f>MAX(Ck+(Tt*cm_opti+(1-Tt)*cm_pess)*(MIN(B866,100)+yKG*F866),Ck)</f>
        <v>88.31267842674647</v>
      </c>
      <c r="D867" s="25">
        <f>MAX(In+i*(MIN(B866,100)-MIN(B865,100)),0)</f>
        <v>6.832902560789279</v>
      </c>
      <c r="E867" s="25">
        <f>hk*MIN(B866,100)^e</f>
        <v>82.92633531703137</v>
      </c>
      <c r="F867" s="25">
        <f>E867-E866</f>
        <v>6.542068806824275</v>
      </c>
      <c r="G867" s="24">
        <f ca="1">IF(RAND()&lt;1-(E866/Hmax)^p,1,0)</f>
        <v>1</v>
      </c>
    </row>
    <row r="868" spans="1:7" ht="12.75" customHeight="1">
      <c r="A868" s="24">
        <f>A867+1</f>
        <v>859</v>
      </c>
      <c r="B868" s="25">
        <f>Ct+It</f>
        <v>94.46572001016193</v>
      </c>
      <c r="C868" s="25">
        <f>MAX(Ck+(Tt*cm_opti+(1-Tt)*cm_pess)*(MIN(B867,100)+yKG*F867),Ck)</f>
        <v>87.42487855139346</v>
      </c>
      <c r="D868" s="25">
        <f>MAX(In+i*(MIN(B867,100)-MIN(B866,100)),0)</f>
        <v>7.040841458768462</v>
      </c>
      <c r="E868" s="25">
        <f>hk*MIN(B867,100)^e</f>
        <v>90.52681581455725</v>
      </c>
      <c r="F868" s="25">
        <f>E868-E867</f>
        <v>7.600480497525879</v>
      </c>
      <c r="G868" s="24">
        <f ca="1">IF(RAND()&lt;1-(E867/Hmax)^p,1,0)</f>
        <v>0</v>
      </c>
    </row>
    <row r="869" spans="1:7" s="31" customFormat="1" ht="12.75" customHeight="1">
      <c r="A869" s="31">
        <f>A868+1</f>
        <v>860</v>
      </c>
      <c r="B869" s="32">
        <f>Ct+It</f>
        <v>91.75274161894782</v>
      </c>
      <c r="C869" s="32">
        <f>MAX(Ck+(Tt*cm_opti+(1-Tt)*cm_pess)*(MIN(B868,100)+yKG*F868),Ck)</f>
        <v>87.09267210763473</v>
      </c>
      <c r="D869" s="32">
        <f>MAX(In+i*(MIN(B868,100)-MIN(B867,100)),0)</f>
        <v>4.66006951131309</v>
      </c>
      <c r="E869" s="32">
        <f>hk*MIN(B868,100)^e</f>
        <v>89.23772257038308</v>
      </c>
      <c r="F869" s="32">
        <f>E869-E868</f>
        <v>-1.2890932441741683</v>
      </c>
      <c r="G869" s="31">
        <f ca="1">IF(RAND()&lt;1-(E868/Hmax)^p,1,0)</f>
        <v>0</v>
      </c>
    </row>
    <row r="870" spans="1:7" ht="12.75" customHeight="1">
      <c r="A870" s="24">
        <f>A869+1</f>
        <v>861</v>
      </c>
      <c r="B870" s="25">
        <f>Ct+It</f>
        <v>91.35940886611158</v>
      </c>
      <c r="C870" s="25">
        <f>MAX(Ck+(Tt*cm_opti+(1-Tt)*cm_pess)*(MIN(B869,100)+yKG*F869),Ck)</f>
        <v>87.71589806171863</v>
      </c>
      <c r="D870" s="25">
        <f>MAX(In+i*(MIN(B869,100)-MIN(B868,100)),0)</f>
        <v>3.643510804392946</v>
      </c>
      <c r="E870" s="25">
        <f>hk*MIN(B869,100)^e</f>
        <v>84.185655945934</v>
      </c>
      <c r="F870" s="25">
        <f>E870-E869</f>
        <v>-5.052066624449083</v>
      </c>
      <c r="G870" s="24">
        <f ca="1">IF(RAND()&lt;1-(E869/Hmax)^p,1,0)</f>
        <v>1</v>
      </c>
    </row>
    <row r="871" spans="1:7" ht="12.75" customHeight="1">
      <c r="A871" s="24">
        <f>A870+1</f>
        <v>862</v>
      </c>
      <c r="B871" s="25">
        <f>Ct+It</f>
        <v>86.88044739158133</v>
      </c>
      <c r="C871" s="25">
        <f>MAX(Ck+(Tt*cm_opti+(1-Tt)*cm_pess)*(MIN(B870,100)+yKG*F870),Ck)</f>
        <v>82.07711376799945</v>
      </c>
      <c r="D871" s="25">
        <f>MAX(In+i*(MIN(B870,100)-MIN(B869,100)),0)</f>
        <v>4.803333623581878</v>
      </c>
      <c r="E871" s="25">
        <f>hk*MIN(B870,100)^e</f>
        <v>83.46541588365348</v>
      </c>
      <c r="F871" s="25">
        <f>E871-E870</f>
        <v>-0.7202400622805243</v>
      </c>
      <c r="G871" s="24">
        <f ca="1">IF(RAND()&lt;1-(E870/Hmax)^p,1,0)</f>
        <v>0</v>
      </c>
    </row>
    <row r="872" spans="1:7" ht="12.75" customHeight="1">
      <c r="A872" s="24">
        <f>A871+1</f>
        <v>863</v>
      </c>
      <c r="B872" s="25">
        <f>Ct+It</f>
        <v>82.12082916354383</v>
      </c>
      <c r="C872" s="25">
        <f>MAX(Ck+(Tt*cm_opti+(1-Tt)*cm_pess)*(MIN(B871,100)+yKG*F871),Ck)</f>
        <v>79.36030990080896</v>
      </c>
      <c r="D872" s="25">
        <f>MAX(In+i*(MIN(B871,100)-MIN(B870,100)),0)</f>
        <v>2.7605192627348742</v>
      </c>
      <c r="E872" s="25">
        <f>hk*MIN(B871,100)^e</f>
        <v>75.48212138961331</v>
      </c>
      <c r="F872" s="25">
        <f>E872-E871</f>
        <v>-7.983294494040166</v>
      </c>
      <c r="G872" s="24">
        <f ca="1">IF(RAND()&lt;1-(E871/Hmax)^p,1,0)</f>
        <v>0</v>
      </c>
    </row>
    <row r="873" spans="1:7" ht="12.75" customHeight="1">
      <c r="A873" s="24">
        <f>A872+1</f>
        <v>864</v>
      </c>
      <c r="B873" s="25">
        <f>Ct+It</f>
        <v>80.72644559500998</v>
      </c>
      <c r="C873" s="25">
        <f>MAX(Ck+(Tt*cm_opti+(1-Tt)*cm_pess)*(MIN(B872,100)+yKG*F872),Ck)</f>
        <v>78.10625470902872</v>
      </c>
      <c r="D873" s="25">
        <f>MAX(In+i*(MIN(B872,100)-MIN(B871,100)),0)</f>
        <v>2.620190885981252</v>
      </c>
      <c r="E873" s="25">
        <f>hk*MIN(B872,100)^e</f>
        <v>67.43830582507951</v>
      </c>
      <c r="F873" s="25">
        <f>E873-E872</f>
        <v>-8.043815564533801</v>
      </c>
      <c r="G873" s="24">
        <f ca="1">IF(RAND()&lt;1-(E872/Hmax)^p,1,0)</f>
        <v>1</v>
      </c>
    </row>
    <row r="874" spans="1:7" ht="12.75" customHeight="1">
      <c r="A874" s="24">
        <f>A873+1</f>
        <v>865</v>
      </c>
      <c r="B874" s="25">
        <f>Ct+It</f>
        <v>81.21097616402812</v>
      </c>
      <c r="C874" s="25">
        <f>MAX(Ck+(Tt*cm_opti+(1-Tt)*cm_pess)*(MIN(B873,100)+yKG*F873),Ck)</f>
        <v>76.90816794829504</v>
      </c>
      <c r="D874" s="25">
        <f>MAX(In+i*(MIN(B873,100)-MIN(B872,100)),0)</f>
        <v>4.302808215733073</v>
      </c>
      <c r="E874" s="25">
        <f>hk*MIN(B873,100)^e</f>
        <v>65.16759018404106</v>
      </c>
      <c r="F874" s="25">
        <f>E874-E873</f>
        <v>-2.27071564103845</v>
      </c>
      <c r="G874" s="24">
        <f ca="1">IF(RAND()&lt;1-(E873/Hmax)^p,1,0)</f>
        <v>1</v>
      </c>
    </row>
    <row r="875" spans="1:7" ht="12.75" customHeight="1">
      <c r="A875" s="24">
        <f>A874+1</f>
        <v>866</v>
      </c>
      <c r="B875" s="25">
        <f>Ct+It</f>
        <v>83.7890679502123</v>
      </c>
      <c r="C875" s="25">
        <f>MAX(Ck+(Tt*cm_opti+(1-Tt)*cm_pess)*(MIN(B874,100)+yKG*F874),Ck)</f>
        <v>78.54680266570323</v>
      </c>
      <c r="D875" s="25">
        <f>MAX(In+i*(MIN(B874,100)-MIN(B873,100)),0)</f>
        <v>5.242265284509074</v>
      </c>
      <c r="E875" s="25">
        <f>hk*MIN(B874,100)^e</f>
        <v>65.95222649514344</v>
      </c>
      <c r="F875" s="25">
        <f>E875-E874</f>
        <v>0.7846363111023749</v>
      </c>
      <c r="G875" s="24">
        <f ca="1">IF(RAND()&lt;1-(E874/Hmax)^p,1,0)</f>
        <v>1</v>
      </c>
    </row>
    <row r="876" spans="1:7" ht="12.75" customHeight="1">
      <c r="A876" s="24">
        <f>A875+1</f>
        <v>867</v>
      </c>
      <c r="B876" s="25">
        <f>Ct+It</f>
        <v>83.47722751548241</v>
      </c>
      <c r="C876" s="25">
        <f>MAX(Ck+(Tt*cm_opti+(1-Tt)*cm_pess)*(MIN(B875,100)+yKG*F875),Ck)</f>
        <v>77.18818162239032</v>
      </c>
      <c r="D876" s="25">
        <f>MAX(In+i*(MIN(B875,100)-MIN(B874,100)),0)</f>
        <v>6.289045893092087</v>
      </c>
      <c r="E876" s="25">
        <f>hk*MIN(B875,100)^e</f>
        <v>70.20607907965294</v>
      </c>
      <c r="F876" s="25">
        <f>E876-E875</f>
        <v>4.253852584509502</v>
      </c>
      <c r="G876" s="24">
        <f ca="1">IF(RAND()&lt;1-(E875/Hmax)^p,1,0)</f>
        <v>0</v>
      </c>
    </row>
    <row r="877" spans="1:7" ht="12.75" customHeight="1">
      <c r="A877" s="24">
        <f>A876+1</f>
        <v>868</v>
      </c>
      <c r="B877" s="25">
        <f>Ct+It</f>
        <v>86.70366684500337</v>
      </c>
      <c r="C877" s="25">
        <f>MAX(Ck+(Tt*cm_opti+(1-Tt)*cm_pess)*(MIN(B876,100)+yKG*F876),Ck)</f>
        <v>81.85958706236832</v>
      </c>
      <c r="D877" s="25">
        <f>MAX(In+i*(MIN(B876,100)-MIN(B875,100)),0)</f>
        <v>4.844079782635056</v>
      </c>
      <c r="E877" s="25">
        <f>hk*MIN(B876,100)^e</f>
        <v>69.68447513671615</v>
      </c>
      <c r="F877" s="25">
        <f>E877-E876</f>
        <v>-0.5216039429367925</v>
      </c>
      <c r="G877" s="24">
        <f ca="1">IF(RAND()&lt;1-(E876/Hmax)^p,1,0)</f>
        <v>1</v>
      </c>
    </row>
    <row r="878" spans="1:7" ht="12.75" customHeight="1">
      <c r="A878" s="24">
        <f>A877+1</f>
        <v>869</v>
      </c>
      <c r="B878" s="25">
        <f>Ct+It</f>
        <v>90.20049564513927</v>
      </c>
      <c r="C878" s="25">
        <f>MAX(Ck+(Tt*cm_opti+(1-Tt)*cm_pess)*(MIN(B877,100)+yKG*F877),Ck)</f>
        <v>83.58727598037879</v>
      </c>
      <c r="D878" s="25">
        <f>MAX(In+i*(MIN(B877,100)-MIN(B876,100)),0)</f>
        <v>6.613219664760479</v>
      </c>
      <c r="E878" s="25">
        <f>hk*MIN(B877,100)^e</f>
        <v>75.17525844369337</v>
      </c>
      <c r="F878" s="25">
        <f>E878-E877</f>
        <v>5.490783306977221</v>
      </c>
      <c r="G878" s="24">
        <f ca="1">IF(RAND()&lt;1-(E877/Hmax)^p,1,0)</f>
        <v>1</v>
      </c>
    </row>
    <row r="879" spans="1:7" s="31" customFormat="1" ht="12.75" customHeight="1">
      <c r="A879" s="31">
        <f>A878+1</f>
        <v>870</v>
      </c>
      <c r="B879" s="32">
        <f>Ct+It</f>
        <v>94.58562715116898</v>
      </c>
      <c r="C879" s="32">
        <f>MAX(Ck+(Tt*cm_opti+(1-Tt)*cm_pess)*(MIN(B878,100)+yKG*F878),Ck)</f>
        <v>87.83721275110103</v>
      </c>
      <c r="D879" s="32">
        <f>MAX(In+i*(MIN(B878,100)-MIN(B877,100)),0)</f>
        <v>6.748414400067951</v>
      </c>
      <c r="E879" s="32">
        <f>hk*MIN(B878,100)^e</f>
        <v>81.36129414628789</v>
      </c>
      <c r="F879" s="32">
        <f>E879-E878</f>
        <v>6.186035702594523</v>
      </c>
      <c r="G879" s="31">
        <f ca="1">IF(RAND()&lt;1-(E878/Hmax)^p,1,0)</f>
        <v>1</v>
      </c>
    </row>
    <row r="880" spans="1:7" ht="12.75" customHeight="1">
      <c r="A880" s="24">
        <f>A879+1</f>
        <v>871</v>
      </c>
      <c r="B880" s="25">
        <f>Ct+It</f>
        <v>94.09827461446895</v>
      </c>
      <c r="C880" s="25">
        <f>MAX(Ck+(Tt*cm_opti+(1-Tt)*cm_pess)*(MIN(B879,100)+yKG*F879),Ck)</f>
        <v>86.90570886145409</v>
      </c>
      <c r="D880" s="25">
        <f>MAX(In+i*(MIN(B879,100)-MIN(B878,100)),0)</f>
        <v>7.192565753014854</v>
      </c>
      <c r="E880" s="25">
        <f>hk*MIN(B879,100)^e</f>
        <v>89.46440863579954</v>
      </c>
      <c r="F880" s="25">
        <f>E880-E879</f>
        <v>8.103114489511654</v>
      </c>
      <c r="G880" s="24">
        <f ca="1">IF(RAND()&lt;1-(E879/Hmax)^p,1,0)</f>
        <v>0</v>
      </c>
    </row>
    <row r="881" spans="1:7" ht="12.75" customHeight="1">
      <c r="A881" s="24">
        <f>A880+1</f>
        <v>872</v>
      </c>
      <c r="B881" s="25">
        <f>Ct+It</f>
        <v>96.46176898296982</v>
      </c>
      <c r="C881" s="25">
        <f>MAX(Ck+(Tt*cm_opti+(1-Tt)*cm_pess)*(MIN(B880,100)+yKG*F880),Ck)</f>
        <v>91.70544525131983</v>
      </c>
      <c r="D881" s="25">
        <f>MAX(In+i*(MIN(B880,100)-MIN(B879,100)),0)</f>
        <v>4.756323731649985</v>
      </c>
      <c r="E881" s="25">
        <f>hk*MIN(B880,100)^e</f>
        <v>88.54485285420012</v>
      </c>
      <c r="F881" s="25">
        <f>E881-E880</f>
        <v>-0.9195557815994277</v>
      </c>
      <c r="G881" s="24">
        <f ca="1">IF(RAND()&lt;1-(E880/Hmax)^p,1,0)</f>
        <v>1</v>
      </c>
    </row>
    <row r="882" spans="1:7" ht="12.75" customHeight="1">
      <c r="A882" s="24">
        <f>A881+1</f>
        <v>873</v>
      </c>
      <c r="B882" s="25">
        <f>Ct+It</f>
        <v>93.16725121430642</v>
      </c>
      <c r="C882" s="25">
        <f>MAX(Ck+(Tt*cm_opti+(1-Tt)*cm_pess)*(MIN(B881,100)+yKG*F881),Ck)</f>
        <v>86.98550403005598</v>
      </c>
      <c r="D882" s="25">
        <f>MAX(In+i*(MIN(B881,100)-MIN(B880,100)),0)</f>
        <v>6.181747184250433</v>
      </c>
      <c r="E882" s="25">
        <f>hk*MIN(B881,100)^e</f>
        <v>93.04872875323838</v>
      </c>
      <c r="F882" s="25">
        <f>E882-E881</f>
        <v>4.503875899038263</v>
      </c>
      <c r="G882" s="24">
        <f ca="1">IF(RAND()&lt;1-(E881/Hmax)^p,1,0)</f>
        <v>0</v>
      </c>
    </row>
    <row r="883" spans="1:7" ht="12.75" customHeight="1">
      <c r="A883" s="24">
        <f>A882+1</f>
        <v>874</v>
      </c>
      <c r="B883" s="25">
        <f>Ct+It</f>
        <v>88.7873172669211</v>
      </c>
      <c r="C883" s="25">
        <f>MAX(Ck+(Tt*cm_opti+(1-Tt)*cm_pess)*(MIN(B882,100)+yKG*F882),Ck)</f>
        <v>85.43457615125278</v>
      </c>
      <c r="D883" s="25">
        <f>MAX(In+i*(MIN(B882,100)-MIN(B881,100)),0)</f>
        <v>3.3527411156683016</v>
      </c>
      <c r="E883" s="25">
        <f>hk*MIN(B882,100)^e</f>
        <v>86.80136698829682</v>
      </c>
      <c r="F883" s="25">
        <f>E883-E882</f>
        <v>-6.247361764941559</v>
      </c>
      <c r="G883" s="24">
        <f ca="1">IF(RAND()&lt;1-(E882/Hmax)^p,1,0)</f>
        <v>0</v>
      </c>
    </row>
    <row r="884" spans="1:7" ht="12.75" customHeight="1">
      <c r="A884" s="24">
        <f>A883+1</f>
        <v>875</v>
      </c>
      <c r="B884" s="25">
        <f>Ct+It</f>
        <v>82.5904144868559</v>
      </c>
      <c r="C884" s="25">
        <f>MAX(Ck+(Tt*cm_opti+(1-Tt)*cm_pess)*(MIN(B883,100)+yKG*F883),Ck)</f>
        <v>79.78038146054857</v>
      </c>
      <c r="D884" s="25">
        <f>MAX(In+i*(MIN(B883,100)-MIN(B882,100)),0)</f>
        <v>2.8100330263073374</v>
      </c>
      <c r="E884" s="25">
        <f>hk*MIN(B883,100)^e</f>
        <v>78.83187707456905</v>
      </c>
      <c r="F884" s="25">
        <f>E884-E883</f>
        <v>-7.96948991372777</v>
      </c>
      <c r="G884" s="24">
        <f ca="1">IF(RAND()&lt;1-(E883/Hmax)^p,1,0)</f>
        <v>0</v>
      </c>
    </row>
    <row r="885" spans="1:7" ht="12.75" customHeight="1">
      <c r="A885" s="24">
        <f>A884+1</f>
        <v>876</v>
      </c>
      <c r="B885" s="25">
        <f>Ct+It</f>
        <v>76.37998221670658</v>
      </c>
      <c r="C885" s="25">
        <f>MAX(Ck+(Tt*cm_opti+(1-Tt)*cm_pess)*(MIN(B884,100)+yKG*F884),Ck)</f>
        <v>74.47843360673917</v>
      </c>
      <c r="D885" s="25">
        <f>MAX(In+i*(MIN(B884,100)-MIN(B883,100)),0)</f>
        <v>1.9015486099674064</v>
      </c>
      <c r="E885" s="25">
        <f>hk*MIN(B884,100)^e</f>
        <v>68.21176565110657</v>
      </c>
      <c r="F885" s="25">
        <f>E885-E884</f>
        <v>-10.620111423462475</v>
      </c>
      <c r="G885" s="24">
        <f ca="1">IF(RAND()&lt;1-(E884/Hmax)^p,1,0)</f>
        <v>0</v>
      </c>
    </row>
    <row r="886" spans="1:7" ht="12.75" customHeight="1">
      <c r="A886" s="24">
        <f>A885+1</f>
        <v>877</v>
      </c>
      <c r="B886" s="25">
        <f>Ct+It</f>
        <v>74.56099507164015</v>
      </c>
      <c r="C886" s="25">
        <f>MAX(Ck+(Tt*cm_opti+(1-Tt)*cm_pess)*(MIN(B885,100)+yKG*F885),Ck)</f>
        <v>72.66621120671482</v>
      </c>
      <c r="D886" s="25">
        <f>MAX(In+i*(MIN(B885,100)-MIN(B884,100)),0)</f>
        <v>1.894783864925337</v>
      </c>
      <c r="E886" s="25">
        <f>hk*MIN(B885,100)^e</f>
        <v>58.339016834244134</v>
      </c>
      <c r="F886" s="25">
        <f>E886-E885</f>
        <v>-9.87274881686244</v>
      </c>
      <c r="G886" s="24">
        <f ca="1">IF(RAND()&lt;1-(E885/Hmax)^p,1,0)</f>
        <v>1</v>
      </c>
    </row>
    <row r="887" spans="1:7" ht="12.75" customHeight="1">
      <c r="A887" s="24">
        <f>A886+1</f>
        <v>878</v>
      </c>
      <c r="B887" s="25">
        <f>Ct+It</f>
        <v>75.36939311477764</v>
      </c>
      <c r="C887" s="25">
        <f>MAX(Ck+(Tt*cm_opti+(1-Tt)*cm_pess)*(MIN(B886,100)+yKG*F886),Ck)</f>
        <v>71.27888668731086</v>
      </c>
      <c r="D887" s="25">
        <f>MAX(In+i*(MIN(B886,100)-MIN(B885,100)),0)</f>
        <v>4.090506427466785</v>
      </c>
      <c r="E887" s="25">
        <f>hk*MIN(B886,100)^e</f>
        <v>55.593419860731466</v>
      </c>
      <c r="F887" s="25">
        <f>E887-E886</f>
        <v>-2.7455969735126686</v>
      </c>
      <c r="G887" s="24">
        <f ca="1">IF(RAND()&lt;1-(E886/Hmax)^p,1,0)</f>
        <v>1</v>
      </c>
    </row>
    <row r="888" spans="1:7" ht="12.75" customHeight="1">
      <c r="A888" s="24">
        <f>A887+1</f>
        <v>879</v>
      </c>
      <c r="B888" s="25">
        <f>Ct+It</f>
        <v>78.8847438122583</v>
      </c>
      <c r="C888" s="25">
        <f>MAX(Ck+(Tt*cm_opti+(1-Tt)*cm_pess)*(MIN(B887,100)+yKG*F887),Ck)</f>
        <v>73.48054479068955</v>
      </c>
      <c r="D888" s="25">
        <f>MAX(In+i*(MIN(B887,100)-MIN(B886,100)),0)</f>
        <v>5.404199021568743</v>
      </c>
      <c r="E888" s="25">
        <f>hk*MIN(B887,100)^e</f>
        <v>56.805454184898906</v>
      </c>
      <c r="F888" s="25">
        <f>E888-E887</f>
        <v>1.2120343241674405</v>
      </c>
      <c r="G888" s="24">
        <f ca="1">IF(RAND()&lt;1-(E887/Hmax)^p,1,0)</f>
        <v>1</v>
      </c>
    </row>
    <row r="889" spans="1:7" s="31" customFormat="1" ht="12.75" customHeight="1">
      <c r="A889" s="31">
        <f>A888+1</f>
        <v>880</v>
      </c>
      <c r="B889" s="32">
        <f>Ct+It</f>
        <v>84.06726488304545</v>
      </c>
      <c r="C889" s="32">
        <f>MAX(Ck+(Tt*cm_opti+(1-Tt)*cm_pess)*(MIN(B888,100)+yKG*F888),Ck)</f>
        <v>77.30958953430513</v>
      </c>
      <c r="D889" s="32">
        <f>MAX(In+i*(MIN(B888,100)-MIN(B887,100)),0)</f>
        <v>6.757675348740328</v>
      </c>
      <c r="E889" s="32">
        <f>hk*MIN(B888,100)^e</f>
        <v>62.22802806325623</v>
      </c>
      <c r="F889" s="32">
        <f>E889-E888</f>
        <v>5.422573878357326</v>
      </c>
      <c r="G889" s="31">
        <f ca="1">IF(RAND()&lt;1-(E888/Hmax)^p,1,0)</f>
        <v>1</v>
      </c>
    </row>
    <row r="890" spans="1:7" ht="12.75" customHeight="1">
      <c r="A890" s="24">
        <f>A889+1</f>
        <v>881</v>
      </c>
      <c r="B890" s="25">
        <f>Ct+It</f>
        <v>90.20073263513314</v>
      </c>
      <c r="C890" s="25">
        <f>MAX(Ck+(Tt*cm_opti+(1-Tt)*cm_pess)*(MIN(B889,100)+yKG*F889),Ck)</f>
        <v>82.60947209973956</v>
      </c>
      <c r="D890" s="25">
        <f>MAX(In+i*(MIN(B889,100)-MIN(B888,100)),0)</f>
        <v>7.59126053539358</v>
      </c>
      <c r="E890" s="25">
        <f>hk*MIN(B889,100)^e</f>
        <v>70.67305024916128</v>
      </c>
      <c r="F890" s="25">
        <f>E890-E889</f>
        <v>8.445022185905046</v>
      </c>
      <c r="G890" s="24">
        <f ca="1">IF(RAND()&lt;1-(E889/Hmax)^p,1,0)</f>
        <v>1</v>
      </c>
    </row>
    <row r="891" spans="1:7" ht="12.75" customHeight="1">
      <c r="A891" s="24">
        <f>A890+1</f>
        <v>882</v>
      </c>
      <c r="B891" s="25">
        <f>Ct+It</f>
        <v>91.91632442133135</v>
      </c>
      <c r="C891" s="25">
        <f>MAX(Ck+(Tt*cm_opti+(1-Tt)*cm_pess)*(MIN(B890,100)+yKG*F890),Ck)</f>
        <v>83.84959054528751</v>
      </c>
      <c r="D891" s="25">
        <f>MAX(In+i*(MIN(B890,100)-MIN(B889,100)),0)</f>
        <v>8.066733876043841</v>
      </c>
      <c r="E891" s="25">
        <f>hk*MIN(B890,100)^e</f>
        <v>81.36172167914772</v>
      </c>
      <c r="F891" s="25">
        <f>E891-E890</f>
        <v>10.688671429986442</v>
      </c>
      <c r="G891" s="24">
        <f ca="1">IF(RAND()&lt;1-(E890/Hmax)^p,1,0)</f>
        <v>0</v>
      </c>
    </row>
    <row r="892" spans="1:7" ht="12.75" customHeight="1">
      <c r="A892" s="24">
        <f>A891+1</f>
        <v>883</v>
      </c>
      <c r="B892" s="25">
        <f>Ct+It</f>
        <v>96.25801433010288</v>
      </c>
      <c r="C892" s="25">
        <f>MAX(Ck+(Tt*cm_opti+(1-Tt)*cm_pess)*(MIN(B891,100)+yKG*F891),Ck)</f>
        <v>90.40021843700377</v>
      </c>
      <c r="D892" s="25">
        <f>MAX(In+i*(MIN(B891,100)-MIN(B890,100)),0)</f>
        <v>5.857795893099109</v>
      </c>
      <c r="E892" s="25">
        <f>hk*MIN(B891,100)^e</f>
        <v>84.48610695127434</v>
      </c>
      <c r="F892" s="25">
        <f>E892-E891</f>
        <v>3.1243852721266165</v>
      </c>
      <c r="G892" s="24">
        <f ca="1">IF(RAND()&lt;1-(E891/Hmax)^p,1,0)</f>
        <v>1</v>
      </c>
    </row>
    <row r="893" spans="1:7" ht="12.75" customHeight="1">
      <c r="A893" s="24">
        <f>A892+1</f>
        <v>884</v>
      </c>
      <c r="B893" s="25">
        <f>Ct+It</f>
        <v>99.65408900530011</v>
      </c>
      <c r="C893" s="25">
        <f>MAX(Ck+(Tt*cm_opti+(1-Tt)*cm_pess)*(MIN(B892,100)+yKG*F892),Ck)</f>
        <v>92.48324405091435</v>
      </c>
      <c r="D893" s="25">
        <f>MAX(In+i*(MIN(B892,100)-MIN(B891,100)),0)</f>
        <v>7.170844954385764</v>
      </c>
      <c r="E893" s="25">
        <f>hk*MIN(B892,100)^e</f>
        <v>92.65605322774293</v>
      </c>
      <c r="F893" s="25">
        <f>E893-E892</f>
        <v>8.169946276468593</v>
      </c>
      <c r="G893" s="24">
        <f ca="1">IF(RAND()&lt;1-(E892/Hmax)^p,1,0)</f>
        <v>1</v>
      </c>
    </row>
    <row r="894" spans="1:7" ht="12.75" customHeight="1">
      <c r="A894" s="24">
        <f>A893+1</f>
        <v>885</v>
      </c>
      <c r="B894" s="25">
        <f>Ct+It</f>
        <v>103.14012657585329</v>
      </c>
      <c r="C894" s="25">
        <f>MAX(Ck+(Tt*cm_opti+(1-Tt)*cm_pess)*(MIN(B893,100)+yKG*F893),Ck)</f>
        <v>96.44208923825467</v>
      </c>
      <c r="D894" s="25">
        <f>MAX(In+i*(MIN(B893,100)-MIN(B892,100)),0)</f>
        <v>6.698037337598613</v>
      </c>
      <c r="E894" s="25">
        <f>hk*MIN(B893,100)^e</f>
        <v>99.30937455476277</v>
      </c>
      <c r="F894" s="25">
        <f>E894-E893</f>
        <v>6.653321327019839</v>
      </c>
      <c r="G894" s="24">
        <f ca="1">IF(RAND()&lt;1-(E893/Hmax)^p,1,0)</f>
        <v>1</v>
      </c>
    </row>
    <row r="895" spans="1:7" ht="12.75" customHeight="1">
      <c r="A895" s="24">
        <f>A894+1</f>
        <v>886</v>
      </c>
      <c r="B895" s="25">
        <f>Ct+It</f>
        <v>96.50361976275393</v>
      </c>
      <c r="C895" s="25">
        <f>MAX(Ck+(Tt*cm_opti+(1-Tt)*cm_pess)*(MIN(B894,100)+yKG*F894),Ck)</f>
        <v>91.33066426540398</v>
      </c>
      <c r="D895" s="25">
        <f>MAX(In+i*(MIN(B894,100)-MIN(B893,100)),0)</f>
        <v>5.172955497349946</v>
      </c>
      <c r="E895" s="25">
        <f>hk*MIN(B894,100)^e</f>
        <v>100</v>
      </c>
      <c r="F895" s="25">
        <f>E895-E894</f>
        <v>0.6906254452372309</v>
      </c>
      <c r="G895" s="24">
        <f ca="1">IF(RAND()&lt;1-(E894/Hmax)^p,1,0)</f>
        <v>0</v>
      </c>
    </row>
    <row r="896" spans="1:7" ht="12.75" customHeight="1">
      <c r="A896" s="24">
        <f>A895+1</f>
        <v>887</v>
      </c>
      <c r="B896" s="25">
        <f>Ct+It</f>
        <v>90.59283078062757</v>
      </c>
      <c r="C896" s="25">
        <f>MAX(Ck+(Tt*cm_opti+(1-Tt)*cm_pess)*(MIN(B895,100)+yKG*F895),Ck)</f>
        <v>87.3410208992506</v>
      </c>
      <c r="D896" s="25">
        <f>MAX(In+i*(MIN(B895,100)-MIN(B894,100)),0)</f>
        <v>3.251809881376964</v>
      </c>
      <c r="E896" s="25">
        <f>hk*MIN(B895,100)^e</f>
        <v>93.12948627314191</v>
      </c>
      <c r="F896" s="25">
        <f>E896-E895</f>
        <v>-6.870513726858093</v>
      </c>
      <c r="G896" s="24">
        <f ca="1">IF(RAND()&lt;1-(E895/Hmax)^p,1,0)</f>
        <v>0</v>
      </c>
    </row>
    <row r="897" spans="1:7" ht="12.75" customHeight="1">
      <c r="A897" s="24">
        <f>A896+1</f>
        <v>888</v>
      </c>
      <c r="B897" s="25">
        <f>Ct+It</f>
        <v>83.14476738806724</v>
      </c>
      <c r="C897" s="25">
        <f>MAX(Ck+(Tt*cm_opti+(1-Tt)*cm_pess)*(MIN(B896,100)+yKG*F896),Ck)</f>
        <v>81.10016187913043</v>
      </c>
      <c r="D897" s="25">
        <f>MAX(In+i*(MIN(B896,100)-MIN(B895,100)),0)</f>
        <v>2.0446055089368187</v>
      </c>
      <c r="E897" s="25">
        <f>hk*MIN(B896,100)^e</f>
        <v>82.07060988847421</v>
      </c>
      <c r="F897" s="25">
        <f>E897-E896</f>
        <v>-11.058876384667698</v>
      </c>
      <c r="G897" s="24">
        <f ca="1">IF(RAND()&lt;1-(E896/Hmax)^p,1,0)</f>
        <v>0</v>
      </c>
    </row>
    <row r="898" spans="1:7" ht="12.75" customHeight="1">
      <c r="A898" s="24">
        <f>A897+1</f>
        <v>889</v>
      </c>
      <c r="B898" s="25">
        <f>Ct+It</f>
        <v>79.5990093518351</v>
      </c>
      <c r="C898" s="25">
        <f>MAX(Ck+(Tt*cm_opti+(1-Tt)*cm_pess)*(MIN(B897,100)+yKG*F897),Ck)</f>
        <v>78.32304104811526</v>
      </c>
      <c r="D898" s="25">
        <f>MAX(In+i*(MIN(B897,100)-MIN(B896,100)),0)</f>
        <v>1.2759683037198357</v>
      </c>
      <c r="E898" s="25">
        <f>hk*MIN(B897,100)^e</f>
        <v>69.1305234401581</v>
      </c>
      <c r="F898" s="25">
        <f>E898-E897</f>
        <v>-12.940086448316109</v>
      </c>
      <c r="G898" s="24">
        <f ca="1">IF(RAND()&lt;1-(E897/Hmax)^p,1,0)</f>
        <v>1</v>
      </c>
    </row>
    <row r="899" spans="1:7" s="31" customFormat="1" ht="12.75" customHeight="1">
      <c r="A899" s="31">
        <f>A898+1</f>
        <v>890</v>
      </c>
      <c r="B899" s="32">
        <f>Ct+It</f>
        <v>74.31831117368878</v>
      </c>
      <c r="C899" s="32">
        <f>MAX(Ck+(Tt*cm_opti+(1-Tt)*cm_pess)*(MIN(B898,100)+yKG*F898),Ck)</f>
        <v>71.09119019180486</v>
      </c>
      <c r="D899" s="32">
        <f>MAX(In+i*(MIN(B898,100)-MIN(B897,100)),0)</f>
        <v>3.227120981883928</v>
      </c>
      <c r="E899" s="32">
        <f>hk*MIN(B898,100)^e</f>
        <v>63.36002289793531</v>
      </c>
      <c r="F899" s="32">
        <f>E899-E898</f>
        <v>-5.770500542222791</v>
      </c>
      <c r="G899" s="31">
        <f ca="1">IF(RAND()&lt;1-(E898/Hmax)^p,1,0)</f>
        <v>0</v>
      </c>
    </row>
    <row r="900" spans="1:7" ht="12.75" customHeight="1">
      <c r="A900" s="24">
        <f>A899+1</f>
        <v>891</v>
      </c>
      <c r="B900" s="25">
        <f>Ct+It</f>
        <v>70.66019974143332</v>
      </c>
      <c r="C900" s="25">
        <f>MAX(Ck+(Tt*cm_opti+(1-Tt)*cm_pess)*(MIN(B899,100)+yKG*F899),Ck)</f>
        <v>68.30054883050647</v>
      </c>
      <c r="D900" s="25">
        <f>MAX(In+i*(MIN(B899,100)-MIN(B898,100)),0)</f>
        <v>2.3596509109268453</v>
      </c>
      <c r="E900" s="25">
        <f>hk*MIN(B899,100)^e</f>
        <v>55.23211375709235</v>
      </c>
      <c r="F900" s="25">
        <f>E900-E899</f>
        <v>-8.12790914084296</v>
      </c>
      <c r="G900" s="24">
        <f ca="1">IF(RAND()&lt;1-(E899/Hmax)^p,1,0)</f>
        <v>0</v>
      </c>
    </row>
    <row r="901" spans="1:7" ht="12.75" customHeight="1">
      <c r="A901" s="24">
        <f>A900+1</f>
        <v>892</v>
      </c>
      <c r="B901" s="25">
        <f>Ct+It</f>
        <v>71.50493337166145</v>
      </c>
      <c r="C901" s="25">
        <f>MAX(Ck+(Tt*cm_opti+(1-Tt)*cm_pess)*(MIN(B900,100)+yKG*F900),Ck)</f>
        <v>68.33398908778918</v>
      </c>
      <c r="D901" s="25">
        <f>MAX(In+i*(MIN(B900,100)-MIN(B899,100)),0)</f>
        <v>3.1709442838722666</v>
      </c>
      <c r="E901" s="25">
        <f>hk*MIN(B900,100)^e</f>
        <v>49.92863827499253</v>
      </c>
      <c r="F901" s="25">
        <f>E901-E900</f>
        <v>-5.30347548209982</v>
      </c>
      <c r="G901" s="24">
        <f ca="1">IF(RAND()&lt;1-(E900/Hmax)^p,1,0)</f>
        <v>1</v>
      </c>
    </row>
    <row r="902" spans="1:7" ht="12.75" customHeight="1">
      <c r="A902" s="24">
        <f>A901+1</f>
        <v>893</v>
      </c>
      <c r="B902" s="25">
        <f>Ct+It</f>
        <v>75.07457164108007</v>
      </c>
      <c r="C902" s="25">
        <f>MAX(Ck+(Tt*cm_opti+(1-Tt)*cm_pess)*(MIN(B901,100)+yKG*F901),Ck)</f>
        <v>69.65220482596601</v>
      </c>
      <c r="D902" s="25">
        <f>MAX(In+i*(MIN(B901,100)-MIN(B900,100)),0)</f>
        <v>5.422366815114067</v>
      </c>
      <c r="E902" s="25">
        <f>hk*MIN(B901,100)^e</f>
        <v>51.129554964857434</v>
      </c>
      <c r="F902" s="25">
        <f>E902-E901</f>
        <v>1.2009166898649042</v>
      </c>
      <c r="G902" s="24">
        <f ca="1">IF(RAND()&lt;1-(E901/Hmax)^p,1,0)</f>
        <v>1</v>
      </c>
    </row>
    <row r="903" spans="1:7" ht="12.75" customHeight="1">
      <c r="A903" s="24">
        <f>A902+1</f>
        <v>894</v>
      </c>
      <c r="B903" s="25">
        <f>Ct+It</f>
        <v>80.85339982622367</v>
      </c>
      <c r="C903" s="25">
        <f>MAX(Ck+(Tt*cm_opti+(1-Tt)*cm_pess)*(MIN(B902,100)+yKG*F902),Ck)</f>
        <v>74.06858069151436</v>
      </c>
      <c r="D903" s="25">
        <f>MAX(In+i*(MIN(B902,100)-MIN(B901,100)),0)</f>
        <v>6.784819134709309</v>
      </c>
      <c r="E903" s="25">
        <f>hk*MIN(B902,100)^e</f>
        <v>56.361913070916636</v>
      </c>
      <c r="F903" s="25">
        <f>E903-E902</f>
        <v>5.232358106059202</v>
      </c>
      <c r="G903" s="24">
        <f ca="1">IF(RAND()&lt;1-(E902/Hmax)^p,1,0)</f>
        <v>1</v>
      </c>
    </row>
    <row r="904" spans="1:7" ht="12.75" customHeight="1">
      <c r="A904" s="24">
        <f>A903+1</f>
        <v>895</v>
      </c>
      <c r="B904" s="25">
        <f>Ct+It</f>
        <v>87.7266800423995</v>
      </c>
      <c r="C904" s="25">
        <f>MAX(Ck+(Tt*cm_opti+(1-Tt)*cm_pess)*(MIN(B903,100)+yKG*F903),Ck)</f>
        <v>79.8372659498277</v>
      </c>
      <c r="D904" s="25">
        <f>MAX(In+i*(MIN(B903,100)-MIN(B902,100)),0)</f>
        <v>7.889414092571798</v>
      </c>
      <c r="E904" s="25">
        <f>hk*MIN(B903,100)^e</f>
        <v>65.37272263459185</v>
      </c>
      <c r="F904" s="25">
        <f>E904-E903</f>
        <v>9.010809563675217</v>
      </c>
      <c r="G904" s="24">
        <f ca="1">IF(RAND()&lt;1-(E903/Hmax)^p,1,0)</f>
        <v>1</v>
      </c>
    </row>
    <row r="905" spans="1:7" ht="12.75" customHeight="1">
      <c r="A905" s="24">
        <f>A904+1</f>
        <v>896</v>
      </c>
      <c r="B905" s="25">
        <f>Ct+It</f>
        <v>94.91911517640847</v>
      </c>
      <c r="C905" s="25">
        <f>MAX(Ck+(Tt*cm_opti+(1-Tt)*cm_pess)*(MIN(B904,100)+yKG*F904),Ck)</f>
        <v>86.48247506832055</v>
      </c>
      <c r="D905" s="25">
        <f>MAX(In+i*(MIN(B904,100)-MIN(B903,100)),0)</f>
        <v>8.436640108087914</v>
      </c>
      <c r="E905" s="25">
        <f>hk*MIN(B904,100)^e</f>
        <v>76.95970391261534</v>
      </c>
      <c r="F905" s="25">
        <f>E905-E904</f>
        <v>11.586981278023487</v>
      </c>
      <c r="G905" s="24">
        <f ca="1">IF(RAND()&lt;1-(E904/Hmax)^p,1,0)</f>
        <v>1</v>
      </c>
    </row>
    <row r="906" spans="1:7" ht="12.75" customHeight="1">
      <c r="A906" s="24">
        <f>A905+1</f>
        <v>897</v>
      </c>
      <c r="B906" s="25">
        <f>Ct+It</f>
        <v>96.84890596373596</v>
      </c>
      <c r="C906" s="25">
        <f>MAX(Ck+(Tt*cm_opti+(1-Tt)*cm_pess)*(MIN(B905,100)+yKG*F905),Ck)</f>
        <v>88.25268839673147</v>
      </c>
      <c r="D906" s="25">
        <f>MAX(In+i*(MIN(B905,100)-MIN(B904,100)),0)</f>
        <v>8.596217567004487</v>
      </c>
      <c r="E906" s="25">
        <f>hk*MIN(B905,100)^e</f>
        <v>90.09638425872296</v>
      </c>
      <c r="F906" s="25">
        <f>E906-E905</f>
        <v>13.136680346107624</v>
      </c>
      <c r="G906" s="24">
        <f ca="1">IF(RAND()&lt;1-(E905/Hmax)^p,1,0)</f>
        <v>0</v>
      </c>
    </row>
    <row r="907" spans="1:7" ht="12.75" customHeight="1">
      <c r="A907" s="24">
        <f>A906+1</f>
        <v>898</v>
      </c>
      <c r="B907" s="25">
        <f>Ct+It</f>
        <v>96.07135623387404</v>
      </c>
      <c r="C907" s="25">
        <f>MAX(Ck+(Tt*cm_opti+(1-Tt)*cm_pess)*(MIN(B906,100)+yKG*F906),Ck)</f>
        <v>90.1064608402103</v>
      </c>
      <c r="D907" s="25">
        <f>MAX(In+i*(MIN(B906,100)-MIN(B905,100)),0)</f>
        <v>5.964895393663745</v>
      </c>
      <c r="E907" s="25">
        <f>hk*MIN(B906,100)^e</f>
        <v>93.7971058637257</v>
      </c>
      <c r="F907" s="25">
        <f>E907-E906</f>
        <v>3.700721605002741</v>
      </c>
      <c r="G907" s="24">
        <f ca="1">IF(RAND()&lt;1-(E906/Hmax)^p,1,0)</f>
        <v>0</v>
      </c>
    </row>
    <row r="908" spans="1:7" ht="12.75" customHeight="1">
      <c r="A908" s="24">
        <f>A907+1</f>
        <v>899</v>
      </c>
      <c r="B908" s="25">
        <f>Ct+It</f>
        <v>97.05828127492506</v>
      </c>
      <c r="C908" s="25">
        <f>MAX(Ck+(Tt*cm_opti+(1-Tt)*cm_pess)*(MIN(B907,100)+yKG*F907),Ck)</f>
        <v>92.44705613985602</v>
      </c>
      <c r="D908" s="25">
        <f>MAX(In+i*(MIN(B907,100)-MIN(B906,100)),0)</f>
        <v>4.611225135069041</v>
      </c>
      <c r="E908" s="25">
        <f>hk*MIN(B907,100)^e</f>
        <v>92.2970548861593</v>
      </c>
      <c r="F908" s="25">
        <f>E908-E907</f>
        <v>-1.5000509775664028</v>
      </c>
      <c r="G908" s="24">
        <f ca="1">IF(RAND()&lt;1-(E907/Hmax)^p,1,0)</f>
        <v>1</v>
      </c>
    </row>
    <row r="909" spans="1:7" s="31" customFormat="1" ht="12.75" customHeight="1">
      <c r="A909" s="31">
        <f>A908+1</f>
        <v>900</v>
      </c>
      <c r="B909" s="32">
        <f>Ct+It</f>
        <v>92.84007734495229</v>
      </c>
      <c r="C909" s="32">
        <f>MAX(Ck+(Tt*cm_opti+(1-Tt)*cm_pess)*(MIN(B908,100)+yKG*F908),Ck)</f>
        <v>87.34661482442678</v>
      </c>
      <c r="D909" s="32">
        <f>MAX(In+i*(MIN(B908,100)-MIN(B907,100)),0)</f>
        <v>5.493462520525512</v>
      </c>
      <c r="E909" s="32">
        <f>hk*MIN(B908,100)^e</f>
        <v>94.2030996404247</v>
      </c>
      <c r="F909" s="32">
        <f>E909-E908</f>
        <v>1.9060447542653947</v>
      </c>
      <c r="G909" s="31">
        <f ca="1">IF(RAND()&lt;1-(E908/Hmax)^p,1,0)</f>
        <v>0</v>
      </c>
    </row>
    <row r="910" spans="1:7" ht="12.75" customHeight="1">
      <c r="A910" s="24">
        <f>A909+1</f>
        <v>901</v>
      </c>
      <c r="B910" s="25">
        <f>Ct+It</f>
        <v>87.54416886182852</v>
      </c>
      <c r="C910" s="25">
        <f>MAX(Ck+(Tt*cm_opti+(1-Tt)*cm_pess)*(MIN(B909,100)+yKG*F909),Ck)</f>
        <v>84.65327082681492</v>
      </c>
      <c r="D910" s="25">
        <f>MAX(In+i*(MIN(B909,100)-MIN(B908,100)),0)</f>
        <v>2.8908980350136133</v>
      </c>
      <c r="E910" s="25">
        <f>hk*MIN(B909,100)^e</f>
        <v>86.19279961416724</v>
      </c>
      <c r="F910" s="25">
        <f>E910-E909</f>
        <v>-8.010300026257454</v>
      </c>
      <c r="G910" s="24">
        <f ca="1">IF(RAND()&lt;1-(E909/Hmax)^p,1,0)</f>
        <v>0</v>
      </c>
    </row>
    <row r="911" spans="1:7" ht="12.75" customHeight="1">
      <c r="A911" s="24">
        <f>A910+1</f>
        <v>902</v>
      </c>
      <c r="B911" s="25">
        <f>Ct+It</f>
        <v>85.06240053541265</v>
      </c>
      <c r="C911" s="25">
        <f>MAX(Ck+(Tt*cm_opti+(1-Tt)*cm_pess)*(MIN(B910,100)+yKG*F910),Ck)</f>
        <v>82.71035477697453</v>
      </c>
      <c r="D911" s="25">
        <f>MAX(In+i*(MIN(B910,100)-MIN(B909,100)),0)</f>
        <v>2.3520457584381163</v>
      </c>
      <c r="E911" s="25">
        <f>hk*MIN(B910,100)^e</f>
        <v>76.63981501708346</v>
      </c>
      <c r="F911" s="25">
        <f>E911-E910</f>
        <v>-9.552984597083778</v>
      </c>
      <c r="G911" s="24">
        <f ca="1">IF(RAND()&lt;1-(E910/Hmax)^p,1,0)</f>
        <v>1</v>
      </c>
    </row>
    <row r="912" spans="1:7" ht="12.75" customHeight="1">
      <c r="A912" s="24">
        <f>A911+1</f>
        <v>903</v>
      </c>
      <c r="B912" s="25">
        <f>Ct+It</f>
        <v>84.03214706501251</v>
      </c>
      <c r="C912" s="25">
        <f>MAX(Ck+(Tt*cm_opti+(1-Tt)*cm_pess)*(MIN(B911,100)+yKG*F911),Ck)</f>
        <v>80.27303122822045</v>
      </c>
      <c r="D912" s="25">
        <f>MAX(In+i*(MIN(B911,100)-MIN(B910,100)),0)</f>
        <v>3.7591158367920627</v>
      </c>
      <c r="E912" s="25">
        <f>hk*MIN(B911,100)^e</f>
        <v>72.3561198484697</v>
      </c>
      <c r="F912" s="25">
        <f>E912-E911</f>
        <v>-4.283695168613761</v>
      </c>
      <c r="G912" s="24">
        <f ca="1">IF(RAND()&lt;1-(E911/Hmax)^p,1,0)</f>
        <v>1</v>
      </c>
    </row>
    <row r="913" spans="1:7" ht="12.75" customHeight="1">
      <c r="A913" s="24">
        <f>A912+1</f>
        <v>904</v>
      </c>
      <c r="B913" s="25">
        <f>Ct+It</f>
        <v>85.00191304673014</v>
      </c>
      <c r="C913" s="25">
        <f>MAX(Ck+(Tt*cm_opti+(1-Tt)*cm_pess)*(MIN(B912,100)+yKG*F912),Ck)</f>
        <v>80.51703978193021</v>
      </c>
      <c r="D913" s="25">
        <f>MAX(In+i*(MIN(B912,100)-MIN(B911,100)),0)</f>
        <v>4.48487326479993</v>
      </c>
      <c r="E913" s="25">
        <f>hk*MIN(B912,100)^e</f>
        <v>70.6140174035589</v>
      </c>
      <c r="F913" s="25">
        <f>E913-E912</f>
        <v>-1.742102444910799</v>
      </c>
      <c r="G913" s="24">
        <f ca="1">IF(RAND()&lt;1-(E912/Hmax)^p,1,0)</f>
        <v>1</v>
      </c>
    </row>
    <row r="914" spans="1:7" ht="12.75" customHeight="1">
      <c r="A914" s="24">
        <f>A913+1</f>
        <v>905</v>
      </c>
      <c r="B914" s="25">
        <f>Ct+It</f>
        <v>87.36631231103587</v>
      </c>
      <c r="C914" s="25">
        <f>MAX(Ck+(Tt*cm_opti+(1-Tt)*cm_pess)*(MIN(B913,100)+yKG*F913),Ck)</f>
        <v>81.88142932017706</v>
      </c>
      <c r="D914" s="25">
        <f>MAX(In+i*(MIN(B913,100)-MIN(B912,100)),0)</f>
        <v>5.484882990858814</v>
      </c>
      <c r="E914" s="25">
        <f>hk*MIN(B913,100)^e</f>
        <v>72.25325221603872</v>
      </c>
      <c r="F914" s="25">
        <f>E914-E913</f>
        <v>1.6392348124798133</v>
      </c>
      <c r="G914" s="24">
        <f ca="1">IF(RAND()&lt;1-(E913/Hmax)^p,1,0)</f>
        <v>1</v>
      </c>
    </row>
    <row r="915" spans="1:7" ht="12.75" customHeight="1">
      <c r="A915" s="24">
        <f>A914+1</f>
        <v>906</v>
      </c>
      <c r="B915" s="25">
        <f>Ct+It</f>
        <v>90.79190249418531</v>
      </c>
      <c r="C915" s="25">
        <f>MAX(Ck+(Tt*cm_opti+(1-Tt)*cm_pess)*(MIN(B914,100)+yKG*F914),Ck)</f>
        <v>84.60970286203245</v>
      </c>
      <c r="D915" s="25">
        <f>MAX(In+i*(MIN(B914,100)-MIN(B913,100)),0)</f>
        <v>6.182199632152866</v>
      </c>
      <c r="E915" s="25">
        <f>hk*MIN(B914,100)^e</f>
        <v>76.32872526829458</v>
      </c>
      <c r="F915" s="25">
        <f>E915-E914</f>
        <v>4.075473052255859</v>
      </c>
      <c r="G915" s="24">
        <f ca="1">IF(RAND()&lt;1-(E914/Hmax)^p,1,0)</f>
        <v>1</v>
      </c>
    </row>
    <row r="916" spans="1:7" ht="12.75" customHeight="1">
      <c r="A916" s="24">
        <f>A915+1</f>
        <v>907</v>
      </c>
      <c r="B916" s="25">
        <f>Ct+It</f>
        <v>94.7519502352366</v>
      </c>
      <c r="C916" s="25">
        <f>MAX(Ck+(Tt*cm_opti+(1-Tt)*cm_pess)*(MIN(B915,100)+yKG*F915),Ck)</f>
        <v>88.03915514366189</v>
      </c>
      <c r="D916" s="25">
        <f>MAX(In+i*(MIN(B915,100)-MIN(B914,100)),0)</f>
        <v>6.712795091574719</v>
      </c>
      <c r="E916" s="25">
        <f>hk*MIN(B915,100)^e</f>
        <v>82.43169558513654</v>
      </c>
      <c r="F916" s="25">
        <f>E916-E915</f>
        <v>6.102970316841962</v>
      </c>
      <c r="G916" s="24">
        <f ca="1">IF(RAND()&lt;1-(E915/Hmax)^p,1,0)</f>
        <v>1</v>
      </c>
    </row>
    <row r="917" spans="1:7" ht="12.75" customHeight="1">
      <c r="A917" s="24">
        <f>A916+1</f>
        <v>908</v>
      </c>
      <c r="B917" s="25">
        <f>Ct+It</f>
        <v>98.81606276280567</v>
      </c>
      <c r="C917" s="25">
        <f>MAX(Ck+(Tt*cm_opti+(1-Tt)*cm_pess)*(MIN(B916,100)+yKG*F916),Ck)</f>
        <v>91.83603889228003</v>
      </c>
      <c r="D917" s="25">
        <f>MAX(In+i*(MIN(B916,100)-MIN(B915,100)),0)</f>
        <v>6.980023870525649</v>
      </c>
      <c r="E917" s="25">
        <f>hk*MIN(B916,100)^e</f>
        <v>89.77932073380755</v>
      </c>
      <c r="F917" s="25">
        <f>E917-E916</f>
        <v>7.347625148671014</v>
      </c>
      <c r="G917" s="24">
        <f ca="1">IF(RAND()&lt;1-(E916/Hmax)^p,1,0)</f>
        <v>1</v>
      </c>
    </row>
    <row r="918" spans="1:7" ht="12.75" customHeight="1">
      <c r="A918" s="24">
        <f>A917+1</f>
        <v>909</v>
      </c>
      <c r="B918" s="25">
        <f>Ct+It</f>
        <v>102.58707995626193</v>
      </c>
      <c r="C918" s="25">
        <f>MAX(Ck+(Tt*cm_opti+(1-Tt)*cm_pess)*(MIN(B917,100)+yKG*F917),Ck)</f>
        <v>95.5550236924774</v>
      </c>
      <c r="D918" s="25">
        <f>MAX(In+i*(MIN(B917,100)-MIN(B916,100)),0)</f>
        <v>7.032056263784533</v>
      </c>
      <c r="E918" s="25">
        <f>hk*MIN(B917,100)^e</f>
        <v>97.64614259942749</v>
      </c>
      <c r="F918" s="25">
        <f>E918-E917</f>
        <v>7.86682186561994</v>
      </c>
      <c r="G918" s="24">
        <f ca="1">IF(RAND()&lt;1-(E917/Hmax)^p,1,0)</f>
        <v>1</v>
      </c>
    </row>
    <row r="919" spans="1:7" s="31" customFormat="1" ht="12.75" customHeight="1">
      <c r="A919" s="31">
        <f>A918+1</f>
        <v>910</v>
      </c>
      <c r="B919" s="32">
        <f>Ct+It</f>
        <v>97.16533299172116</v>
      </c>
      <c r="C919" s="32">
        <f>MAX(Ck+(Tt*cm_opti+(1-Tt)*cm_pess)*(MIN(B918,100)+yKG*F918),Ck)</f>
        <v>91.573364373124</v>
      </c>
      <c r="D919" s="32">
        <f>MAX(In+i*(MIN(B918,100)-MIN(B917,100)),0)</f>
        <v>5.591968618597164</v>
      </c>
      <c r="E919" s="32">
        <f>hk*MIN(B918,100)^e</f>
        <v>100</v>
      </c>
      <c r="F919" s="32">
        <f>E919-E918</f>
        <v>2.353857400572508</v>
      </c>
      <c r="G919" s="31">
        <f ca="1">IF(RAND()&lt;1-(E918/Hmax)^p,1,0)</f>
        <v>0</v>
      </c>
    </row>
    <row r="920" spans="1:7" ht="12.75" customHeight="1">
      <c r="A920" s="24">
        <f>A919+1</f>
        <v>911</v>
      </c>
      <c r="B920" s="25">
        <f>Ct+It</f>
        <v>91.78570436935202</v>
      </c>
      <c r="C920" s="25">
        <f>MAX(Ck+(Tt*cm_opti+(1-Tt)*cm_pess)*(MIN(B919,100)+yKG*F919),Ck)</f>
        <v>88.20303787349144</v>
      </c>
      <c r="D920" s="25">
        <f>MAX(In+i*(MIN(B919,100)-MIN(B918,100)),0)</f>
        <v>3.582666495860579</v>
      </c>
      <c r="E920" s="25">
        <f>hk*MIN(B919,100)^e</f>
        <v>94.41101935392057</v>
      </c>
      <c r="F920" s="25">
        <f>E920-E919</f>
        <v>-5.588980646079435</v>
      </c>
      <c r="G920" s="24">
        <f ca="1">IF(RAND()&lt;1-(E919/Hmax)^p,1,0)</f>
        <v>0</v>
      </c>
    </row>
    <row r="921" spans="1:7" ht="12.75" customHeight="1">
      <c r="A921" s="24">
        <f>A920+1</f>
        <v>912</v>
      </c>
      <c r="B921" s="25">
        <f>Ct+It</f>
        <v>84.62095305508115</v>
      </c>
      <c r="C921" s="25">
        <f>MAX(Ck+(Tt*cm_opti+(1-Tt)*cm_pess)*(MIN(B920,100)+yKG*F920),Ck)</f>
        <v>82.31076736626572</v>
      </c>
      <c r="D921" s="25">
        <f>MAX(In+i*(MIN(B920,100)-MIN(B919,100)),0)</f>
        <v>2.31018568881543</v>
      </c>
      <c r="E921" s="25">
        <f>hk*MIN(B920,100)^e</f>
        <v>84.24615526578086</v>
      </c>
      <c r="F921" s="25">
        <f>E921-E920</f>
        <v>-10.164864088139709</v>
      </c>
      <c r="G921" s="24">
        <f ca="1">IF(RAND()&lt;1-(E920/Hmax)^p,1,0)</f>
        <v>0</v>
      </c>
    </row>
    <row r="922" spans="1:7" ht="12.75" customHeight="1">
      <c r="A922" s="24">
        <f>A921+1</f>
        <v>913</v>
      </c>
      <c r="B922" s="25">
        <f>Ct+It</f>
        <v>77.08141396930154</v>
      </c>
      <c r="C922" s="25">
        <f>MAX(Ck+(Tt*cm_opti+(1-Tt)*cm_pess)*(MIN(B921,100)+yKG*F921),Ck)</f>
        <v>75.66378962643698</v>
      </c>
      <c r="D922" s="25">
        <f>MAX(In+i*(MIN(B921,100)-MIN(B920,100)),0)</f>
        <v>1.4176243428645634</v>
      </c>
      <c r="E922" s="25">
        <f>hk*MIN(B921,100)^e</f>
        <v>71.60705695950247</v>
      </c>
      <c r="F922" s="25">
        <f>E922-E921</f>
        <v>-12.639098306278385</v>
      </c>
      <c r="G922" s="24">
        <f ca="1">IF(RAND()&lt;1-(E921/Hmax)^p,1,0)</f>
        <v>0</v>
      </c>
    </row>
    <row r="923" spans="1:7" ht="12.75" customHeight="1">
      <c r="A923" s="24">
        <f>A922+1</f>
        <v>914</v>
      </c>
      <c r="B923" s="25">
        <f>Ct+It</f>
        <v>74.06362394093236</v>
      </c>
      <c r="C923" s="25">
        <f>MAX(Ck+(Tt*cm_opti+(1-Tt)*cm_pess)*(MIN(B922,100)+yKG*F922),Ck)</f>
        <v>72.83339348382216</v>
      </c>
      <c r="D923" s="25">
        <f>MAX(In+i*(MIN(B922,100)-MIN(B921,100)),0)</f>
        <v>1.2302304571101956</v>
      </c>
      <c r="E923" s="25">
        <f>hk*MIN(B922,100)^e</f>
        <v>59.41544379506834</v>
      </c>
      <c r="F923" s="25">
        <f>E923-E922</f>
        <v>-12.19161316443413</v>
      </c>
      <c r="G923" s="24">
        <f ca="1">IF(RAND()&lt;1-(E922/Hmax)^p,1,0)</f>
        <v>1</v>
      </c>
    </row>
    <row r="924" spans="1:7" ht="12.75" customHeight="1">
      <c r="A924" s="24">
        <f>A923+1</f>
        <v>915</v>
      </c>
      <c r="B924" s="25">
        <f>Ct+It</f>
        <v>73.85446753816566</v>
      </c>
      <c r="C924" s="25">
        <f>MAX(Ck+(Tt*cm_opti+(1-Tt)*cm_pess)*(MIN(B923,100)+yKG*F923),Ck)</f>
        <v>70.36336255235025</v>
      </c>
      <c r="D924" s="25">
        <f>MAX(In+i*(MIN(B923,100)-MIN(B922,100)),0)</f>
        <v>3.4911049858154115</v>
      </c>
      <c r="E924" s="25">
        <f>hk*MIN(B923,100)^e</f>
        <v>54.85420391263849</v>
      </c>
      <c r="F924" s="25">
        <f>E924-E923</f>
        <v>-4.561239882429852</v>
      </c>
      <c r="G924" s="24">
        <f ca="1">IF(RAND()&lt;1-(E923/Hmax)^p,1,0)</f>
        <v>1</v>
      </c>
    </row>
    <row r="925" spans="1:7" ht="12.75" customHeight="1">
      <c r="A925" s="24">
        <f>A924+1</f>
        <v>916</v>
      </c>
      <c r="B925" s="25">
        <f>Ct+It</f>
        <v>76.70245573104113</v>
      </c>
      <c r="C925" s="25">
        <f>MAX(Ck+(Tt*cm_opti+(1-Tt)*cm_pess)*(MIN(B924,100)+yKG*F924),Ck)</f>
        <v>71.80703393242447</v>
      </c>
      <c r="D925" s="25">
        <f>MAX(In+i*(MIN(B924,100)-MIN(B923,100)),0)</f>
        <v>4.895421798616653</v>
      </c>
      <c r="E925" s="25">
        <f>hk*MIN(B924,100)^e</f>
        <v>54.54482375345966</v>
      </c>
      <c r="F925" s="25">
        <f>E925-E924</f>
        <v>-0.3093801591788292</v>
      </c>
      <c r="G925" s="24">
        <f ca="1">IF(RAND()&lt;1-(E924/Hmax)^p,1,0)</f>
        <v>1</v>
      </c>
    </row>
    <row r="926" spans="1:7" ht="12.75" customHeight="1">
      <c r="A926" s="24">
        <f>A925+1</f>
        <v>917</v>
      </c>
      <c r="B926" s="25">
        <f>Ct+It</f>
        <v>81.55533818399718</v>
      </c>
      <c r="C926" s="25">
        <f>MAX(Ck+(Tt*cm_opti+(1-Tt)*cm_pess)*(MIN(B925,100)+yKG*F925),Ck)</f>
        <v>75.13134408755946</v>
      </c>
      <c r="D926" s="25">
        <f>MAX(In+i*(MIN(B925,100)-MIN(B924,100)),0)</f>
        <v>6.423994096437731</v>
      </c>
      <c r="E926" s="25">
        <f>hk*MIN(B925,100)^e</f>
        <v>58.832667151723236</v>
      </c>
      <c r="F926" s="25">
        <f>E926-E925</f>
        <v>4.2878433982635755</v>
      </c>
      <c r="G926" s="24">
        <f ca="1">IF(RAND()&lt;1-(E925/Hmax)^p,1,0)</f>
        <v>1</v>
      </c>
    </row>
    <row r="927" spans="1:7" ht="12.75" customHeight="1">
      <c r="A927" s="24">
        <f>A926+1</f>
        <v>918</v>
      </c>
      <c r="B927" s="25">
        <f>Ct+It</f>
        <v>87.65964540500664</v>
      </c>
      <c r="C927" s="25">
        <f>MAX(Ck+(Tt*cm_opti+(1-Tt)*cm_pess)*(MIN(B926,100)+yKG*F926),Ck)</f>
        <v>80.23320417852861</v>
      </c>
      <c r="D927" s="25">
        <f>MAX(In+i*(MIN(B926,100)-MIN(B925,100)),0)</f>
        <v>7.426441226478026</v>
      </c>
      <c r="E927" s="25">
        <f>hk*MIN(B926,100)^e</f>
        <v>66.51273186306148</v>
      </c>
      <c r="F927" s="25">
        <f>E927-E926</f>
        <v>7.68006471133824</v>
      </c>
      <c r="G927" s="24">
        <f ca="1">IF(RAND()&lt;1-(E926/Hmax)^p,1,0)</f>
        <v>1</v>
      </c>
    </row>
    <row r="928" spans="1:7" ht="12.75" customHeight="1">
      <c r="A928" s="24">
        <f>A927+1</f>
        <v>919</v>
      </c>
      <c r="B928" s="25">
        <f>Ct+It</f>
        <v>94.19486595591975</v>
      </c>
      <c r="C928" s="25">
        <f>MAX(Ck+(Tt*cm_opti+(1-Tt)*cm_pess)*(MIN(B927,100)+yKG*F927),Ck)</f>
        <v>86.14271234541502</v>
      </c>
      <c r="D928" s="25">
        <f>MAX(In+i*(MIN(B927,100)-MIN(B926,100)),0)</f>
        <v>8.052153610504732</v>
      </c>
      <c r="E928" s="25">
        <f>hk*MIN(B927,100)^e</f>
        <v>76.84213432531502</v>
      </c>
      <c r="F928" s="25">
        <f>E928-E927</f>
        <v>10.32940246225354</v>
      </c>
      <c r="G928" s="24">
        <f ca="1">IF(RAND()&lt;1-(E927/Hmax)^p,1,0)</f>
        <v>1</v>
      </c>
    </row>
    <row r="929" spans="1:7" s="31" customFormat="1" ht="12.75" customHeight="1">
      <c r="A929" s="31">
        <f>A928+1</f>
        <v>920</v>
      </c>
      <c r="B929" s="32">
        <f>Ct+It</f>
        <v>100.52824436121722</v>
      </c>
      <c r="C929" s="32">
        <f>MAX(Ck+(Tt*cm_opti+(1-Tt)*cm_pess)*(MIN(B928,100)+yKG*F928),Ck)</f>
        <v>92.26063408576067</v>
      </c>
      <c r="D929" s="32">
        <f>MAX(In+i*(MIN(B928,100)-MIN(B927,100)),0)</f>
        <v>8.267610275456555</v>
      </c>
      <c r="E929" s="32">
        <f>hk*MIN(B928,100)^e</f>
        <v>88.7267277245369</v>
      </c>
      <c r="F929" s="32">
        <f>E929-E928</f>
        <v>11.884593399221885</v>
      </c>
      <c r="G929" s="31">
        <f ca="1">IF(RAND()&lt;1-(E928/Hmax)^p,1,0)</f>
        <v>1</v>
      </c>
    </row>
    <row r="930" spans="1:7" ht="12.75" customHeight="1">
      <c r="A930" s="24">
        <f>A929+1</f>
        <v>921</v>
      </c>
      <c r="B930" s="25">
        <f>Ct+It</f>
        <v>100.27948570188451</v>
      </c>
      <c r="C930" s="25">
        <f>MAX(Ck+(Tt*cm_opti+(1-Tt)*cm_pess)*(MIN(B929,100)+yKG*F929),Ck)</f>
        <v>92.37691867984438</v>
      </c>
      <c r="D930" s="25">
        <f>MAX(In+i*(MIN(B929,100)-MIN(B928,100)),0)</f>
        <v>7.902567022040124</v>
      </c>
      <c r="E930" s="25">
        <f>hk*MIN(B929,100)^e</f>
        <v>100</v>
      </c>
      <c r="F930" s="25">
        <f>E930-E929</f>
        <v>11.2732722754631</v>
      </c>
      <c r="G930" s="24">
        <f ca="1">IF(RAND()&lt;1-(E929/Hmax)^p,1,0)</f>
        <v>0</v>
      </c>
    </row>
    <row r="931" spans="1:7" ht="12.75" customHeight="1">
      <c r="A931" s="24">
        <f>A930+1</f>
        <v>922</v>
      </c>
      <c r="B931" s="25">
        <f>Ct+It</f>
        <v>97.25465445509263</v>
      </c>
      <c r="C931" s="25">
        <f>MAX(Ck+(Tt*cm_opti+(1-Tt)*cm_pess)*(MIN(B930,100)+yKG*F930),Ck)</f>
        <v>92.25465445509263</v>
      </c>
      <c r="D931" s="25">
        <f>MAX(In+i*(MIN(B930,100)-MIN(B929,100)),0)</f>
        <v>5</v>
      </c>
      <c r="E931" s="25">
        <f>hk*MIN(B930,100)^e</f>
        <v>100</v>
      </c>
      <c r="F931" s="25">
        <f>E931-E930</f>
        <v>0</v>
      </c>
      <c r="G931" s="24">
        <f ca="1">IF(RAND()&lt;1-(E930/Hmax)^p,1,0)</f>
        <v>0</v>
      </c>
    </row>
    <row r="932" spans="1:7" ht="12.75" customHeight="1">
      <c r="A932" s="24">
        <f>A931+1</f>
        <v>923</v>
      </c>
      <c r="B932" s="25">
        <f>Ct+It</f>
        <v>91.43105079162044</v>
      </c>
      <c r="C932" s="25">
        <f>MAX(Ck+(Tt*cm_opti+(1-Tt)*cm_pess)*(MIN(B931,100)+yKG*F931),Ck)</f>
        <v>87.80372356407412</v>
      </c>
      <c r="D932" s="25">
        <f>MAX(In+i*(MIN(B931,100)-MIN(B930,100)),0)</f>
        <v>3.627327227546317</v>
      </c>
      <c r="E932" s="25">
        <f>hk*MIN(B931,100)^e</f>
        <v>94.5846781317947</v>
      </c>
      <c r="F932" s="25">
        <f>E932-E931</f>
        <v>-5.415321868205297</v>
      </c>
      <c r="G932" s="24">
        <f ca="1">IF(RAND()&lt;1-(E931/Hmax)^p,1,0)</f>
        <v>0</v>
      </c>
    </row>
    <row r="933" spans="1:7" ht="12.75" customHeight="1">
      <c r="A933" s="24">
        <f>A932+1</f>
        <v>924</v>
      </c>
      <c r="B933" s="25">
        <f>Ct+It</f>
        <v>84.14997442791919</v>
      </c>
      <c r="C933" s="25">
        <f>MAX(Ck+(Tt*cm_opti+(1-Tt)*cm_pess)*(MIN(B932,100)+yKG*F932),Ck)</f>
        <v>82.06177625965529</v>
      </c>
      <c r="D933" s="25">
        <f>MAX(In+i*(MIN(B932,100)-MIN(B931,100)),0)</f>
        <v>2.088198168263901</v>
      </c>
      <c r="E933" s="25">
        <f>hk*MIN(B932,100)^e</f>
        <v>83.59637048859877</v>
      </c>
      <c r="F933" s="25">
        <f>E933-E932</f>
        <v>-10.988307643195938</v>
      </c>
      <c r="G933" s="24">
        <f ca="1">IF(RAND()&lt;1-(E932/Hmax)^p,1,0)</f>
        <v>0</v>
      </c>
    </row>
    <row r="934" spans="1:7" ht="12.75" customHeight="1">
      <c r="A934" s="24">
        <f>A933+1</f>
        <v>925</v>
      </c>
      <c r="B934" s="25">
        <f>Ct+It</f>
        <v>80.55192470770155</v>
      </c>
      <c r="C934" s="25">
        <f>MAX(Ck+(Tt*cm_opti+(1-Tt)*cm_pess)*(MIN(B933,100)+yKG*F933),Ck)</f>
        <v>79.19246288955217</v>
      </c>
      <c r="D934" s="25">
        <f>MAX(In+i*(MIN(B933,100)-MIN(B932,100)),0)</f>
        <v>1.3594618181493772</v>
      </c>
      <c r="E934" s="25">
        <f>hk*MIN(B933,100)^e</f>
        <v>70.81218196219454</v>
      </c>
      <c r="F934" s="25">
        <f>E934-E933</f>
        <v>-12.784188526404222</v>
      </c>
      <c r="G934" s="24">
        <f ca="1">IF(RAND()&lt;1-(E933/Hmax)^p,1,0)</f>
        <v>1</v>
      </c>
    </row>
    <row r="935" spans="1:7" ht="12.75" customHeight="1">
      <c r="A935" s="24">
        <f>A934+1</f>
        <v>926</v>
      </c>
      <c r="B935" s="25">
        <f>Ct+It</f>
        <v>78.95347107957659</v>
      </c>
      <c r="C935" s="25">
        <f>MAX(Ck+(Tt*cm_opti+(1-Tt)*cm_pess)*(MIN(B934,100)+yKG*F934),Ck)</f>
        <v>75.7524959396854</v>
      </c>
      <c r="D935" s="25">
        <f>MAX(In+i*(MIN(B934,100)-MIN(B933,100)),0)</f>
        <v>3.2009751398911774</v>
      </c>
      <c r="E935" s="25">
        <f>hk*MIN(B934,100)^e</f>
        <v>64.88612574115218</v>
      </c>
      <c r="F935" s="25">
        <f>E935-E934</f>
        <v>-5.926056221042359</v>
      </c>
      <c r="G935" s="24">
        <f ca="1">IF(RAND()&lt;1-(E934/Hmax)^p,1,0)</f>
        <v>1</v>
      </c>
    </row>
    <row r="936" spans="1:7" ht="12.75" customHeight="1">
      <c r="A936" s="24">
        <f>A935+1</f>
        <v>927</v>
      </c>
      <c r="B936" s="25">
        <f>Ct+It</f>
        <v>76.17833880539033</v>
      </c>
      <c r="C936" s="25">
        <f>MAX(Ck+(Tt*cm_opti+(1-Tt)*cm_pess)*(MIN(B935,100)+yKG*F935),Ck)</f>
        <v>71.9775656194528</v>
      </c>
      <c r="D936" s="25">
        <f>MAX(In+i*(MIN(B935,100)-MIN(B934,100)),0)</f>
        <v>4.200773185937521</v>
      </c>
      <c r="E936" s="25">
        <f>hk*MIN(B935,100)^e</f>
        <v>62.336505955135365</v>
      </c>
      <c r="F936" s="25">
        <f>E936-E935</f>
        <v>-2.5496197860168195</v>
      </c>
      <c r="G936" s="24">
        <f ca="1">IF(RAND()&lt;1-(E935/Hmax)^p,1,0)</f>
        <v>0</v>
      </c>
    </row>
    <row r="937" spans="1:7" ht="12.75" customHeight="1">
      <c r="A937" s="24">
        <f>A936+1</f>
        <v>928</v>
      </c>
      <c r="B937" s="25">
        <f>Ct+It</f>
        <v>77.82222764296007</v>
      </c>
      <c r="C937" s="25">
        <f>MAX(Ck+(Tt*cm_opti+(1-Tt)*cm_pess)*(MIN(B936,100)+yKG*F936),Ck)</f>
        <v>74.2097937800532</v>
      </c>
      <c r="D937" s="25">
        <f>MAX(In+i*(MIN(B936,100)-MIN(B935,100)),0)</f>
        <v>3.612433862906869</v>
      </c>
      <c r="E937" s="25">
        <f>hk*MIN(B936,100)^e</f>
        <v>58.03139303148838</v>
      </c>
      <c r="F937" s="25">
        <f>E937-E936</f>
        <v>-4.305112923646988</v>
      </c>
      <c r="G937" s="24">
        <f ca="1">IF(RAND()&lt;1-(E936/Hmax)^p,1,0)</f>
        <v>1</v>
      </c>
    </row>
    <row r="938" spans="1:7" ht="12.75" customHeight="1">
      <c r="A938" s="24">
        <f>A937+1</f>
        <v>929</v>
      </c>
      <c r="B938" s="25">
        <f>Ct+It</f>
        <v>81.05600141902596</v>
      </c>
      <c r="C938" s="25">
        <f>MAX(Ck+(Tt*cm_opti+(1-Tt)*cm_pess)*(MIN(B937,100)+yKG*F937),Ck)</f>
        <v>75.23405700024108</v>
      </c>
      <c r="D938" s="25">
        <f>MAX(In+i*(MIN(B937,100)-MIN(B936,100)),0)</f>
        <v>5.821944418784874</v>
      </c>
      <c r="E938" s="25">
        <f>hk*MIN(B937,100)^e</f>
        <v>60.56299115312699</v>
      </c>
      <c r="F938" s="25">
        <f>E938-E937</f>
        <v>2.531598121638609</v>
      </c>
      <c r="G938" s="24">
        <f ca="1">IF(RAND()&lt;1-(E937/Hmax)^p,1,0)</f>
        <v>1</v>
      </c>
    </row>
    <row r="939" spans="1:7" s="31" customFormat="1" ht="12.75" customHeight="1">
      <c r="A939" s="31">
        <f>A938+1</f>
        <v>930</v>
      </c>
      <c r="B939" s="32">
        <f>Ct+It</f>
        <v>86.0524526950532</v>
      </c>
      <c r="C939" s="32">
        <f>MAX(Ck+(Tt*cm_opti+(1-Tt)*cm_pess)*(MIN(B938,100)+yKG*F938),Ck)</f>
        <v>79.43556580702027</v>
      </c>
      <c r="D939" s="32">
        <f>MAX(In+i*(MIN(B938,100)-MIN(B937,100)),0)</f>
        <v>6.616886888032944</v>
      </c>
      <c r="E939" s="32">
        <f>hk*MIN(B938,100)^e</f>
        <v>65.70075366041138</v>
      </c>
      <c r="F939" s="32">
        <f>E939-E938</f>
        <v>5.137762507284393</v>
      </c>
      <c r="G939" s="31">
        <f ca="1">IF(RAND()&lt;1-(E938/Hmax)^p,1,0)</f>
        <v>1</v>
      </c>
    </row>
    <row r="940" spans="1:7" ht="12.75" customHeight="1">
      <c r="A940" s="24">
        <f>A939+1</f>
        <v>931</v>
      </c>
      <c r="B940" s="25">
        <f>Ct+It</f>
        <v>91.73458496160677</v>
      </c>
      <c r="C940" s="25">
        <f>MAX(Ck+(Tt*cm_opti+(1-Tt)*cm_pess)*(MIN(B939,100)+yKG*F939),Ck)</f>
        <v>84.23635932359315</v>
      </c>
      <c r="D940" s="25">
        <f>MAX(In+i*(MIN(B939,100)-MIN(B938,100)),0)</f>
        <v>7.498225638013622</v>
      </c>
      <c r="E940" s="25">
        <f>hk*MIN(B939,100)^e</f>
        <v>74.0502461483437</v>
      </c>
      <c r="F940" s="25">
        <f>E940-E939</f>
        <v>8.349492487932324</v>
      </c>
      <c r="G940" s="24">
        <f ca="1">IF(RAND()&lt;1-(E939/Hmax)^p,1,0)</f>
        <v>1</v>
      </c>
    </row>
    <row r="941" spans="1:7" ht="12.75" customHeight="1">
      <c r="A941" s="24">
        <f>A940+1</f>
        <v>932</v>
      </c>
      <c r="B941" s="25">
        <f>Ct+It</f>
        <v>97.58973050432816</v>
      </c>
      <c r="C941" s="25">
        <f>MAX(Ck+(Tt*cm_opti+(1-Tt)*cm_pess)*(MIN(B940,100)+yKG*F940),Ck)</f>
        <v>89.74866437105138</v>
      </c>
      <c r="D941" s="25">
        <f>MAX(In+i*(MIN(B940,100)-MIN(B939,100)),0)</f>
        <v>7.841066133276783</v>
      </c>
      <c r="E941" s="25">
        <f>hk*MIN(B940,100)^e</f>
        <v>84.15234078078251</v>
      </c>
      <c r="F941" s="25">
        <f>E941-E940</f>
        <v>10.102094632438806</v>
      </c>
      <c r="G941" s="24">
        <f ca="1">IF(RAND()&lt;1-(E940/Hmax)^p,1,0)</f>
        <v>1</v>
      </c>
    </row>
    <row r="942" spans="1:7" ht="12.75" customHeight="1">
      <c r="A942" s="24">
        <f>A941+1</f>
        <v>933</v>
      </c>
      <c r="B942" s="25">
        <f>Ct+It</f>
        <v>98.01977610131098</v>
      </c>
      <c r="C942" s="25">
        <f>MAX(Ck+(Tt*cm_opti+(1-Tt)*cm_pess)*(MIN(B941,100)+yKG*F941),Ck)</f>
        <v>90.0922033299503</v>
      </c>
      <c r="D942" s="25">
        <f>MAX(In+i*(MIN(B941,100)-MIN(B940,100)),0)</f>
        <v>7.927572771360694</v>
      </c>
      <c r="E942" s="25">
        <f>hk*MIN(B941,100)^e</f>
        <v>95.23755499907398</v>
      </c>
      <c r="F942" s="25">
        <f>E942-E941</f>
        <v>11.085214218291469</v>
      </c>
      <c r="G942" s="24">
        <f ca="1">IF(RAND()&lt;1-(E941/Hmax)^p,1,0)</f>
        <v>0</v>
      </c>
    </row>
    <row r="943" spans="1:7" ht="12.75" customHeight="1">
      <c r="A943" s="24">
        <f>A942+1</f>
        <v>934</v>
      </c>
      <c r="B943" s="25">
        <f>Ct+It</f>
        <v>100.88744050599269</v>
      </c>
      <c r="C943" s="25">
        <f>MAX(Ck+(Tt*cm_opti+(1-Tt)*cm_pess)*(MIN(B942,100)+yKG*F942),Ck)</f>
        <v>95.67241770750127</v>
      </c>
      <c r="D943" s="25">
        <f>MAX(In+i*(MIN(B942,100)-MIN(B941,100)),0)</f>
        <v>5.215022798491411</v>
      </c>
      <c r="E943" s="25">
        <f>hk*MIN(B942,100)^e</f>
        <v>96.07876506951136</v>
      </c>
      <c r="F943" s="25">
        <f>E943-E942</f>
        <v>0.8412100704373842</v>
      </c>
      <c r="G943" s="24">
        <f ca="1">IF(RAND()&lt;1-(E942/Hmax)^p,1,0)</f>
        <v>1</v>
      </c>
    </row>
    <row r="944" spans="1:7" ht="12.75" customHeight="1">
      <c r="A944" s="24">
        <f>A943+1</f>
        <v>935</v>
      </c>
      <c r="B944" s="25">
        <f>Ct+It</f>
        <v>101.16886908931245</v>
      </c>
      <c r="C944" s="25">
        <f>MAX(Ck+(Tt*cm_opti+(1-Tt)*cm_pess)*(MIN(B943,100)+yKG*F943),Ck)</f>
        <v>95.17875713996794</v>
      </c>
      <c r="D944" s="25">
        <f>MAX(In+i*(MIN(B943,100)-MIN(B942,100)),0)</f>
        <v>5.990111949344509</v>
      </c>
      <c r="E944" s="25">
        <f>hk*MIN(B943,100)^e</f>
        <v>100</v>
      </c>
      <c r="F944" s="25">
        <f>E944-E943</f>
        <v>3.9212349304886374</v>
      </c>
      <c r="G944" s="24">
        <f ca="1">IF(RAND()&lt;1-(E943/Hmax)^p,1,0)</f>
        <v>1</v>
      </c>
    </row>
    <row r="945" spans="1:7" ht="12.75" customHeight="1">
      <c r="A945" s="24">
        <f>A944+1</f>
        <v>936</v>
      </c>
      <c r="B945" s="25">
        <f>Ct+It</f>
        <v>95.78424698609774</v>
      </c>
      <c r="C945" s="25">
        <f>MAX(Ck+(Tt*cm_opti+(1-Tt)*cm_pess)*(MIN(B944,100)+yKG*F944),Ck)</f>
        <v>90.78424698609774</v>
      </c>
      <c r="D945" s="25">
        <f>MAX(In+i*(MIN(B944,100)-MIN(B943,100)),0)</f>
        <v>5</v>
      </c>
      <c r="E945" s="25">
        <f>hk*MIN(B944,100)^e</f>
        <v>100</v>
      </c>
      <c r="F945" s="25">
        <f>E945-E944</f>
        <v>0</v>
      </c>
      <c r="G945" s="24">
        <f ca="1">IF(RAND()&lt;1-(E944/Hmax)^p,1,0)</f>
        <v>0</v>
      </c>
    </row>
    <row r="946" spans="1:7" ht="12.75" customHeight="1">
      <c r="A946" s="24">
        <f>A945+1</f>
        <v>937</v>
      </c>
      <c r="B946" s="25">
        <f>Ct+It</f>
        <v>89.51952108192707</v>
      </c>
      <c r="C946" s="25">
        <f>MAX(Ck+(Tt*cm_opti+(1-Tt)*cm_pess)*(MIN(B945,100)+yKG*F945),Ck)</f>
        <v>86.6273975888782</v>
      </c>
      <c r="D946" s="25">
        <f>MAX(In+i*(MIN(B945,100)-MIN(B944,100)),0)</f>
        <v>2.892123493048871</v>
      </c>
      <c r="E946" s="25">
        <f>hk*MIN(B945,100)^e</f>
        <v>91.74621970693774</v>
      </c>
      <c r="F946" s="25">
        <f>E946-E945</f>
        <v>-8.253780293062263</v>
      </c>
      <c r="G946" s="24">
        <f ca="1">IF(RAND()&lt;1-(E945/Hmax)^p,1,0)</f>
        <v>0</v>
      </c>
    </row>
    <row r="947" spans="1:7" ht="12.75" customHeight="1">
      <c r="A947" s="24">
        <f>A946+1</f>
        <v>938</v>
      </c>
      <c r="B947" s="25">
        <f>Ct+It</f>
        <v>81.83249785484387</v>
      </c>
      <c r="C947" s="25">
        <f>MAX(Ck+(Tt*cm_opti+(1-Tt)*cm_pess)*(MIN(B946,100)+yKG*F946),Ck)</f>
        <v>79.9648608069292</v>
      </c>
      <c r="D947" s="25">
        <f>MAX(In+i*(MIN(B946,100)-MIN(B945,100)),0)</f>
        <v>1.8676370479146627</v>
      </c>
      <c r="E947" s="25">
        <f>hk*MIN(B946,100)^e</f>
        <v>80.13744654737584</v>
      </c>
      <c r="F947" s="25">
        <f>E947-E946</f>
        <v>-11.608773159561892</v>
      </c>
      <c r="G947" s="24">
        <f ca="1">IF(RAND()&lt;1-(E946/Hmax)^p,1,0)</f>
        <v>0</v>
      </c>
    </row>
    <row r="948" spans="1:7" ht="12.75" customHeight="1">
      <c r="A948" s="24">
        <f>A947+1</f>
        <v>939</v>
      </c>
      <c r="B948" s="25">
        <f>Ct+It</f>
        <v>74.3007320384211</v>
      </c>
      <c r="C948" s="25">
        <f>MAX(Ck+(Tt*cm_opti+(1-Tt)*cm_pess)*(MIN(B947,100)+yKG*F947),Ck)</f>
        <v>73.14424365196271</v>
      </c>
      <c r="D948" s="25">
        <f>MAX(In+i*(MIN(B947,100)-MIN(B946,100)),0)</f>
        <v>1.156488386458399</v>
      </c>
      <c r="E948" s="25">
        <f>hk*MIN(B947,100)^e</f>
        <v>66.96557705163026</v>
      </c>
      <c r="F948" s="25">
        <f>E948-E947</f>
        <v>-13.171869495745582</v>
      </c>
      <c r="G948" s="24">
        <f ca="1">IF(RAND()&lt;1-(E947/Hmax)^p,1,0)</f>
        <v>0</v>
      </c>
    </row>
    <row r="949" spans="1:7" s="31" customFormat="1" ht="12.75" customHeight="1">
      <c r="A949" s="31">
        <f>A948+1</f>
        <v>940</v>
      </c>
      <c r="B949" s="32">
        <f>Ct+It</f>
        <v>71.59071705660062</v>
      </c>
      <c r="C949" s="32">
        <f>MAX(Ck+(Tt*cm_opti+(1-Tt)*cm_pess)*(MIN(B948,100)+yKG*F948),Ck)</f>
        <v>70.356599964812</v>
      </c>
      <c r="D949" s="32">
        <f>MAX(In+i*(MIN(B948,100)-MIN(B947,100)),0)</f>
        <v>1.2341170917886188</v>
      </c>
      <c r="E949" s="32">
        <f>hk*MIN(B948,100)^e</f>
        <v>55.20598781445256</v>
      </c>
      <c r="F949" s="32">
        <f>E949-E948</f>
        <v>-11.7595892371777</v>
      </c>
      <c r="G949" s="31">
        <f ca="1">IF(RAND()&lt;1-(E948/Hmax)^p,1,0)</f>
        <v>1</v>
      </c>
    </row>
    <row r="950" spans="1:7" ht="12.75" customHeight="1">
      <c r="A950" s="24">
        <f>A949+1</f>
        <v>941</v>
      </c>
      <c r="B950" s="25">
        <f>Ct+It</f>
        <v>71.99818929430003</v>
      </c>
      <c r="C950" s="25">
        <f>MAX(Ck+(Tt*cm_opti+(1-Tt)*cm_pess)*(MIN(B949,100)+yKG*F949),Ck)</f>
        <v>68.35319678521027</v>
      </c>
      <c r="D950" s="25">
        <f>MAX(In+i*(MIN(B949,100)-MIN(B948,100)),0)</f>
        <v>3.644992509089761</v>
      </c>
      <c r="E950" s="25">
        <f>hk*MIN(B949,100)^e</f>
        <v>51.25230768678248</v>
      </c>
      <c r="F950" s="25">
        <f>E950-E949</f>
        <v>-3.953680127670083</v>
      </c>
      <c r="G950" s="24">
        <f ca="1">IF(RAND()&lt;1-(E949/Hmax)^p,1,0)</f>
        <v>1</v>
      </c>
    </row>
    <row r="951" spans="1:7" ht="12.75" customHeight="1">
      <c r="A951" s="24">
        <f>A950+1</f>
        <v>942</v>
      </c>
      <c r="B951" s="25">
        <f>Ct+It</f>
        <v>75.56203999187484</v>
      </c>
      <c r="C951" s="25">
        <f>MAX(Ck+(Tt*cm_opti+(1-Tt)*cm_pess)*(MIN(B950,100)+yKG*F950),Ck)</f>
        <v>70.35830387302514</v>
      </c>
      <c r="D951" s="25">
        <f>MAX(In+i*(MIN(B950,100)-MIN(B949,100)),0)</f>
        <v>5.203736118849704</v>
      </c>
      <c r="E951" s="25">
        <f>hk*MIN(B950,100)^e</f>
        <v>51.8373926165786</v>
      </c>
      <c r="F951" s="25">
        <f>E951-E950</f>
        <v>0.5850849297961176</v>
      </c>
      <c r="G951" s="24">
        <f ca="1">IF(RAND()&lt;1-(E950/Hmax)^p,1,0)</f>
        <v>1</v>
      </c>
    </row>
    <row r="952" spans="1:7" ht="12.75" customHeight="1">
      <c r="A952" s="24">
        <f>A951+1</f>
        <v>943</v>
      </c>
      <c r="B952" s="25">
        <f>Ct+It</f>
        <v>81.1339898894627</v>
      </c>
      <c r="C952" s="25">
        <f>MAX(Ck+(Tt*cm_opti+(1-Tt)*cm_pess)*(MIN(B951,100)+yKG*F951),Ck)</f>
        <v>74.35206454067529</v>
      </c>
      <c r="D952" s="25">
        <f>MAX(In+i*(MIN(B951,100)-MIN(B950,100)),0)</f>
        <v>6.781925348787404</v>
      </c>
      <c r="E952" s="25">
        <f>hk*MIN(B951,100)^e</f>
        <v>57.09621887733692</v>
      </c>
      <c r="F952" s="25">
        <f>E952-E951</f>
        <v>5.258826260758326</v>
      </c>
      <c r="G952" s="24">
        <f ca="1">IF(RAND()&lt;1-(E951/Hmax)^p,1,0)</f>
        <v>1</v>
      </c>
    </row>
    <row r="953" spans="1:7" ht="12.75" customHeight="1">
      <c r="A953" s="24">
        <f>A952+1</f>
        <v>944</v>
      </c>
      <c r="B953" s="25">
        <f>Ct+It</f>
        <v>87.86736693524836</v>
      </c>
      <c r="C953" s="25">
        <f>MAX(Ck+(Tt*cm_opti+(1-Tt)*cm_pess)*(MIN(B952,100)+yKG*F952),Ck)</f>
        <v>80.08139198645443</v>
      </c>
      <c r="D953" s="25">
        <f>MAX(In+i*(MIN(B952,100)-MIN(B951,100)),0)</f>
        <v>7.785974948793928</v>
      </c>
      <c r="E953" s="25">
        <f>hk*MIN(B952,100)^e</f>
        <v>65.82724315383436</v>
      </c>
      <c r="F953" s="25">
        <f>E953-E952</f>
        <v>8.731024276497436</v>
      </c>
      <c r="G953" s="24">
        <f ca="1">IF(RAND()&lt;1-(E952/Hmax)^p,1,0)</f>
        <v>1</v>
      </c>
    </row>
    <row r="954" spans="1:7" ht="12.75" customHeight="1">
      <c r="A954" s="24">
        <f>A953+1</f>
        <v>945</v>
      </c>
      <c r="B954" s="25">
        <f>Ct+It</f>
        <v>90.406786926391</v>
      </c>
      <c r="C954" s="25">
        <f>MAX(Ck+(Tt*cm_opti+(1-Tt)*cm_pess)*(MIN(B953,100)+yKG*F953),Ck)</f>
        <v>82.04009840349818</v>
      </c>
      <c r="D954" s="25">
        <f>MAX(In+i*(MIN(B953,100)-MIN(B952,100)),0)</f>
        <v>8.36668852289283</v>
      </c>
      <c r="E954" s="25">
        <f>hk*MIN(B953,100)^e</f>
        <v>77.20674172133576</v>
      </c>
      <c r="F954" s="25">
        <f>E954-E953</f>
        <v>11.3794985675014</v>
      </c>
      <c r="G954" s="24">
        <f ca="1">IF(RAND()&lt;1-(E953/Hmax)^p,1,0)</f>
        <v>0</v>
      </c>
    </row>
    <row r="955" spans="1:7" ht="12.75" customHeight="1">
      <c r="A955" s="24">
        <f>A954+1</f>
        <v>946</v>
      </c>
      <c r="B955" s="25">
        <f>Ct+It</f>
        <v>95.53362232859772</v>
      </c>
      <c r="C955" s="25">
        <f>MAX(Ck+(Tt*cm_opti+(1-Tt)*cm_pess)*(MIN(B954,100)+yKG*F954),Ck)</f>
        <v>89.2639123330264</v>
      </c>
      <c r="D955" s="25">
        <f>MAX(In+i*(MIN(B954,100)-MIN(B953,100)),0)</f>
        <v>6.269709995571326</v>
      </c>
      <c r="E955" s="25">
        <f>hk*MIN(B954,100)^e</f>
        <v>81.73387122353864</v>
      </c>
      <c r="F955" s="25">
        <f>E955-E954</f>
        <v>4.527129502202882</v>
      </c>
      <c r="G955" s="24">
        <f ca="1">IF(RAND()&lt;1-(E954/Hmax)^p,1,0)</f>
        <v>1</v>
      </c>
    </row>
    <row r="956" spans="1:7" ht="12.75" customHeight="1">
      <c r="A956" s="24">
        <f>A955+1</f>
        <v>947</v>
      </c>
      <c r="B956" s="25">
        <f>Ct+It</f>
        <v>99.72901169962952</v>
      </c>
      <c r="C956" s="25">
        <f>MAX(Ck+(Tt*cm_opti+(1-Tt)*cm_pess)*(MIN(B955,100)+yKG*F955),Ck)</f>
        <v>92.16559399852618</v>
      </c>
      <c r="D956" s="25">
        <f>MAX(In+i*(MIN(B955,100)-MIN(B954,100)),0)</f>
        <v>7.563417701103354</v>
      </c>
      <c r="E956" s="25">
        <f>hk*MIN(B955,100)^e</f>
        <v>91.26672995223144</v>
      </c>
      <c r="F956" s="25">
        <f>E956-E955</f>
        <v>9.532858728692801</v>
      </c>
      <c r="G956" s="24">
        <f ca="1">IF(RAND()&lt;1-(E955/Hmax)^p,1,0)</f>
        <v>1</v>
      </c>
    </row>
    <row r="957" spans="1:7" ht="12.75" customHeight="1">
      <c r="A957" s="24">
        <f>A956+1</f>
        <v>948</v>
      </c>
      <c r="B957" s="25">
        <f>Ct+It</f>
        <v>103.89308711004821</v>
      </c>
      <c r="C957" s="25">
        <f>MAX(Ck+(Tt*cm_opti+(1-Tt)*cm_pess)*(MIN(B956,100)+yKG*F956),Ck)</f>
        <v>96.79539242453231</v>
      </c>
      <c r="D957" s="25">
        <f>MAX(In+i*(MIN(B956,100)-MIN(B955,100)),0)</f>
        <v>7.097694685515904</v>
      </c>
      <c r="E957" s="25">
        <f>hk*MIN(B956,100)^e</f>
        <v>99.45875774584842</v>
      </c>
      <c r="F957" s="25">
        <f>E957-E956</f>
        <v>8.192027793616973</v>
      </c>
      <c r="G957" s="24">
        <f ca="1">IF(RAND()&lt;1-(E956/Hmax)^p,1,0)</f>
        <v>1</v>
      </c>
    </row>
    <row r="958" spans="1:7" ht="12.75" customHeight="1">
      <c r="A958" s="24">
        <f>A957+1</f>
        <v>949</v>
      </c>
      <c r="B958" s="25">
        <f>Ct+It</f>
        <v>96.77389970890863</v>
      </c>
      <c r="C958" s="25">
        <f>MAX(Ck+(Tt*cm_opti+(1-Tt)*cm_pess)*(MIN(B957,100)+yKG*F957),Ck)</f>
        <v>91.63840555872339</v>
      </c>
      <c r="D958" s="25">
        <f>MAX(In+i*(MIN(B957,100)-MIN(B956,100)),0)</f>
        <v>5.135494150185238</v>
      </c>
      <c r="E958" s="25">
        <f>hk*MIN(B957,100)^e</f>
        <v>100</v>
      </c>
      <c r="F958" s="25">
        <f>E958-E957</f>
        <v>0.5412422541515838</v>
      </c>
      <c r="G958" s="24">
        <f ca="1">IF(RAND()&lt;1-(E957/Hmax)^p,1,0)</f>
        <v>0</v>
      </c>
    </row>
    <row r="959" spans="1:7" s="31" customFormat="1" ht="12.75" customHeight="1">
      <c r="A959" s="31">
        <f>A958+1</f>
        <v>950</v>
      </c>
      <c r="B959" s="32">
        <f>Ct+It</f>
        <v>90.91431807241155</v>
      </c>
      <c r="C959" s="32">
        <f>MAX(Ck+(Tt*cm_opti+(1-Tt)*cm_pess)*(MIN(B958,100)+yKG*F958),Ck)</f>
        <v>87.52736821795723</v>
      </c>
      <c r="D959" s="32">
        <f>MAX(In+i*(MIN(B958,100)-MIN(B957,100)),0)</f>
        <v>3.386949854454315</v>
      </c>
      <c r="E959" s="32">
        <f>hk*MIN(B958,100)^e</f>
        <v>93.65187664869906</v>
      </c>
      <c r="F959" s="32">
        <f>E959-E958</f>
        <v>-6.348123351300941</v>
      </c>
      <c r="G959" s="31">
        <f ca="1">IF(RAND()&lt;1-(E958/Hmax)^p,1,0)</f>
        <v>0</v>
      </c>
    </row>
    <row r="960" spans="1:7" ht="12.75" customHeight="1">
      <c r="A960" s="24">
        <f>A959+1</f>
        <v>951</v>
      </c>
      <c r="B960" s="25">
        <f>Ct+It</f>
        <v>83.53203896942051</v>
      </c>
      <c r="C960" s="25">
        <f>MAX(Ck+(Tt*cm_opti+(1-Tt)*cm_pess)*(MIN(B959,100)+yKG*F959),Ck)</f>
        <v>81.46182978766905</v>
      </c>
      <c r="D960" s="25">
        <f>MAX(In+i*(MIN(B959,100)-MIN(B958,100)),0)</f>
        <v>2.0702091817514585</v>
      </c>
      <c r="E960" s="25">
        <f>hk*MIN(B959,100)^e</f>
        <v>82.65413230571617</v>
      </c>
      <c r="F960" s="25">
        <f>E960-E959</f>
        <v>-10.997744342982884</v>
      </c>
      <c r="G960" s="24">
        <f ca="1">IF(RAND()&lt;1-(E959/Hmax)^p,1,0)</f>
        <v>0</v>
      </c>
    </row>
    <row r="961" spans="1:7" ht="12.75" customHeight="1">
      <c r="A961" s="24">
        <f>A960+1</f>
        <v>952</v>
      </c>
      <c r="B961" s="25">
        <f>Ct+It</f>
        <v>75.93494275544433</v>
      </c>
      <c r="C961" s="25">
        <f>MAX(Ck+(Tt*cm_opti+(1-Tt)*cm_pess)*(MIN(B960,100)+yKG*F960),Ck)</f>
        <v>74.62608230693984</v>
      </c>
      <c r="D961" s="25">
        <f>MAX(In+i*(MIN(B960,100)-MIN(B959,100)),0)</f>
        <v>1.3088604485044826</v>
      </c>
      <c r="E961" s="25">
        <f>hk*MIN(B960,100)^e</f>
        <v>69.77601534388786</v>
      </c>
      <c r="F961" s="25">
        <f>E961-E960</f>
        <v>-12.878116961828312</v>
      </c>
      <c r="G961" s="24">
        <f ca="1">IF(RAND()&lt;1-(E960/Hmax)^p,1,0)</f>
        <v>0</v>
      </c>
    </row>
    <row r="962" spans="1:7" ht="12.75" customHeight="1">
      <c r="A962" s="24">
        <f>A961+1</f>
        <v>953</v>
      </c>
      <c r="B962" s="25">
        <f>Ct+It</f>
        <v>73.00955338075106</v>
      </c>
      <c r="C962" s="25">
        <f>MAX(Ck+(Tt*cm_opti+(1-Tt)*cm_pess)*(MIN(B961,100)+yKG*F961),Ck)</f>
        <v>71.80810148773915</v>
      </c>
      <c r="D962" s="25">
        <f>MAX(In+i*(MIN(B961,100)-MIN(B960,100)),0)</f>
        <v>1.2014518930119067</v>
      </c>
      <c r="E962" s="25">
        <f>hk*MIN(B961,100)^e</f>
        <v>57.661155312726066</v>
      </c>
      <c r="F962" s="25">
        <f>E962-E961</f>
        <v>-12.114860031161797</v>
      </c>
      <c r="G962" s="24">
        <f ca="1">IF(RAND()&lt;1-(E961/Hmax)^p,1,0)</f>
        <v>1</v>
      </c>
    </row>
    <row r="963" spans="1:7" ht="12.75" customHeight="1">
      <c r="A963" s="24">
        <f>A962+1</f>
        <v>954</v>
      </c>
      <c r="B963" s="25">
        <f>Ct+It</f>
        <v>73.02101792966988</v>
      </c>
      <c r="C963" s="25">
        <f>MAX(Ck+(Tt*cm_opti+(1-Tt)*cm_pess)*(MIN(B962,100)+yKG*F962),Ck)</f>
        <v>69.48371261701652</v>
      </c>
      <c r="D963" s="25">
        <f>MAX(In+i*(MIN(B962,100)-MIN(B961,100)),0)</f>
        <v>3.5373053126533662</v>
      </c>
      <c r="E963" s="25">
        <f>hk*MIN(B962,100)^e</f>
        <v>53.30394884856738</v>
      </c>
      <c r="F963" s="25">
        <f>E963-E962</f>
        <v>-4.357206464158686</v>
      </c>
      <c r="G963" s="24">
        <f ca="1">IF(RAND()&lt;1-(E962/Hmax)^p,1,0)</f>
        <v>1</v>
      </c>
    </row>
    <row r="964" spans="1:7" ht="12.75" customHeight="1">
      <c r="A964" s="24">
        <f>A963+1</f>
        <v>955</v>
      </c>
      <c r="B964" s="25">
        <f>Ct+It</f>
        <v>76.14769114104507</v>
      </c>
      <c r="C964" s="25">
        <f>MAX(Ck+(Tt*cm_opti+(1-Tt)*cm_pess)*(MIN(B963,100)+yKG*F963),Ck)</f>
        <v>71.14195886658567</v>
      </c>
      <c r="D964" s="25">
        <f>MAX(In+i*(MIN(B963,100)-MIN(B962,100)),0)</f>
        <v>5.005732274459412</v>
      </c>
      <c r="E964" s="25">
        <f>hk*MIN(B963,100)^e</f>
        <v>53.320690594851705</v>
      </c>
      <c r="F964" s="25">
        <f>E964-E963</f>
        <v>0.016741746284324677</v>
      </c>
      <c r="G964" s="24">
        <f ca="1">IF(RAND()&lt;1-(E963/Hmax)^p,1,0)</f>
        <v>1</v>
      </c>
    </row>
    <row r="965" spans="1:7" ht="12.75" customHeight="1">
      <c r="A965" s="24">
        <f>A964+1</f>
        <v>956</v>
      </c>
      <c r="B965" s="25">
        <f>Ct+It</f>
        <v>81.29243169666132</v>
      </c>
      <c r="C965" s="25">
        <f>MAX(Ck+(Tt*cm_opti+(1-Tt)*cm_pess)*(MIN(B964,100)+yKG*F964),Ck)</f>
        <v>74.72909509097373</v>
      </c>
      <c r="D965" s="25">
        <f>MAX(In+i*(MIN(B964,100)-MIN(B963,100)),0)</f>
        <v>6.563336605687596</v>
      </c>
      <c r="E965" s="25">
        <f>hk*MIN(B964,100)^e</f>
        <v>57.98470866111994</v>
      </c>
      <c r="F965" s="25">
        <f>E965-E964</f>
        <v>4.664018066268234</v>
      </c>
      <c r="G965" s="24">
        <f ca="1">IF(RAND()&lt;1-(E964/Hmax)^p,1,0)</f>
        <v>1</v>
      </c>
    </row>
    <row r="966" spans="1:7" ht="12.75" customHeight="1">
      <c r="A966" s="24">
        <f>A965+1</f>
        <v>957</v>
      </c>
      <c r="B966" s="25">
        <f>Ct+It</f>
        <v>87.66204105905226</v>
      </c>
      <c r="C966" s="25">
        <f>MAX(Ck+(Tt*cm_opti+(1-Tt)*cm_pess)*(MIN(B965,100)+yKG*F965),Ck)</f>
        <v>80.08967078124412</v>
      </c>
      <c r="D966" s="25">
        <f>MAX(In+i*(MIN(B965,100)-MIN(B964,100)),0)</f>
        <v>7.572370277808126</v>
      </c>
      <c r="E966" s="25">
        <f>hk*MIN(B965,100)^e</f>
        <v>66.08459451156347</v>
      </c>
      <c r="F966" s="25">
        <f>E966-E965</f>
        <v>8.099885850443528</v>
      </c>
      <c r="G966" s="24">
        <f ca="1">IF(RAND()&lt;1-(E965/Hmax)^p,1,0)</f>
        <v>1</v>
      </c>
    </row>
    <row r="967" spans="1:7" ht="12.75" customHeight="1">
      <c r="A967" s="24">
        <f>A966+1</f>
        <v>958</v>
      </c>
      <c r="B967" s="25">
        <f>Ct+It</f>
        <v>94.41876532460913</v>
      </c>
      <c r="C967" s="25">
        <f>MAX(Ck+(Tt*cm_opti+(1-Tt)*cm_pess)*(MIN(B966,100)+yKG*F966),Ck)</f>
        <v>86.23396064341367</v>
      </c>
      <c r="D967" s="25">
        <f>MAX(In+i*(MIN(B966,100)-MIN(B965,100)),0)</f>
        <v>8.184804681195466</v>
      </c>
      <c r="E967" s="25">
        <f>hk*MIN(B966,100)^e</f>
        <v>76.84633442638965</v>
      </c>
      <c r="F967" s="25">
        <f>E967-E966</f>
        <v>10.76173991482618</v>
      </c>
      <c r="G967" s="24">
        <f ca="1">IF(RAND()&lt;1-(E966/Hmax)^p,1,0)</f>
        <v>1</v>
      </c>
    </row>
    <row r="968" spans="1:7" ht="12.75" customHeight="1">
      <c r="A968" s="24">
        <f>A967+1</f>
        <v>959</v>
      </c>
      <c r="B968" s="25">
        <f>Ct+It</f>
        <v>96.06572237543098</v>
      </c>
      <c r="C968" s="25">
        <f>MAX(Ck+(Tt*cm_opti+(1-Tt)*cm_pess)*(MIN(B967,100)+yKG*F967),Ck)</f>
        <v>87.68736024265255</v>
      </c>
      <c r="D968" s="25">
        <f>MAX(In+i*(MIN(B967,100)-MIN(B966,100)),0)</f>
        <v>8.378362132778435</v>
      </c>
      <c r="E968" s="25">
        <f>hk*MIN(B967,100)^e</f>
        <v>89.14903245423612</v>
      </c>
      <c r="F968" s="25">
        <f>E968-E967</f>
        <v>12.302698027846475</v>
      </c>
      <c r="G968" s="24">
        <f ca="1">IF(RAND()&lt;1-(E967/Hmax)^p,1,0)</f>
        <v>0</v>
      </c>
    </row>
    <row r="969" spans="1:7" s="31" customFormat="1" ht="12.75" customHeight="1">
      <c r="A969" s="31">
        <f>A968+1</f>
        <v>960</v>
      </c>
      <c r="B969" s="32">
        <f>Ct+It</f>
        <v>95.13659603132501</v>
      </c>
      <c r="C969" s="32">
        <f>MAX(Ck+(Tt*cm_opti+(1-Tt)*cm_pess)*(MIN(B968,100)+yKG*F968),Ck)</f>
        <v>89.31311750591408</v>
      </c>
      <c r="D969" s="32">
        <f>MAX(In+i*(MIN(B968,100)-MIN(B967,100)),0)</f>
        <v>5.823478525410927</v>
      </c>
      <c r="E969" s="32">
        <f>hk*MIN(B968,100)^e</f>
        <v>92.2862301551338</v>
      </c>
      <c r="F969" s="32">
        <f>E969-E968</f>
        <v>3.137197700897673</v>
      </c>
      <c r="G969" s="31">
        <f ca="1">IF(RAND()&lt;1-(E968/Hmax)^p,1,0)</f>
        <v>0</v>
      </c>
    </row>
    <row r="970" spans="1:7" ht="12.75" customHeight="1">
      <c r="A970" s="24">
        <f>A969+1</f>
        <v>961</v>
      </c>
      <c r="B970" s="25">
        <f>Ct+It</f>
        <v>91.27215319318657</v>
      </c>
      <c r="C970" s="25">
        <f>MAX(Ck+(Tt*cm_opti+(1-Tt)*cm_pess)*(MIN(B969,100)+yKG*F969),Ck)</f>
        <v>86.73671636523954</v>
      </c>
      <c r="D970" s="25">
        <f>MAX(In+i*(MIN(B969,100)-MIN(B968,100)),0)</f>
        <v>4.5354368279470165</v>
      </c>
      <c r="E970" s="25">
        <f>hk*MIN(B969,100)^e</f>
        <v>90.50971904427526</v>
      </c>
      <c r="F970" s="25">
        <f>E970-E969</f>
        <v>-1.7765111108585359</v>
      </c>
      <c r="G970" s="24">
        <f ca="1">IF(RAND()&lt;1-(E969/Hmax)^p,1,0)</f>
        <v>0</v>
      </c>
    </row>
    <row r="971" spans="1:7" ht="12.75" customHeight="1">
      <c r="A971" s="24">
        <f>A970+1</f>
        <v>962</v>
      </c>
      <c r="B971" s="25">
        <f>Ct+It</f>
        <v>85.73019891330833</v>
      </c>
      <c r="C971" s="25">
        <f>MAX(Ck+(Tt*cm_opti+(1-Tt)*cm_pess)*(MIN(B970,100)+yKG*F970),Ck)</f>
        <v>82.66242033237755</v>
      </c>
      <c r="D971" s="25">
        <f>MAX(In+i*(MIN(B970,100)-MIN(B969,100)),0)</f>
        <v>3.067778580930778</v>
      </c>
      <c r="E971" s="25">
        <f>hk*MIN(B970,100)^e</f>
        <v>83.30605948520517</v>
      </c>
      <c r="F971" s="25">
        <f>E971-E970</f>
        <v>-7.20365955907009</v>
      </c>
      <c r="G971" s="24">
        <f ca="1">IF(RAND()&lt;1-(E970/Hmax)^p,1,0)</f>
        <v>0</v>
      </c>
    </row>
    <row r="972" spans="1:7" ht="12.75" customHeight="1">
      <c r="A972" s="24">
        <f>A971+1</f>
        <v>963</v>
      </c>
      <c r="B972" s="25">
        <f>Ct+It</f>
        <v>83.56891428007056</v>
      </c>
      <c r="C972" s="25">
        <f>MAX(Ck+(Tt*cm_opti+(1-Tt)*cm_pess)*(MIN(B971,100)+yKG*F971),Ck)</f>
        <v>81.33989142000968</v>
      </c>
      <c r="D972" s="25">
        <f>MAX(In+i*(MIN(B971,100)-MIN(B970,100)),0)</f>
        <v>2.22902286006088</v>
      </c>
      <c r="E972" s="25">
        <f>hk*MIN(B971,100)^e</f>
        <v>73.49667005715412</v>
      </c>
      <c r="F972" s="25">
        <f>E972-E971</f>
        <v>-9.809389428051048</v>
      </c>
      <c r="G972" s="24">
        <f ca="1">IF(RAND()&lt;1-(E971/Hmax)^p,1,0)</f>
        <v>1</v>
      </c>
    </row>
    <row r="973" spans="1:7" ht="12.75" customHeight="1">
      <c r="A973" s="24">
        <f>A972+1</f>
        <v>964</v>
      </c>
      <c r="B973" s="25">
        <f>Ct+It</f>
        <v>78.81261122182735</v>
      </c>
      <c r="C973" s="25">
        <f>MAX(Ck+(Tt*cm_opti+(1-Tt)*cm_pess)*(MIN(B972,100)+yKG*F972),Ck)</f>
        <v>74.89325353844625</v>
      </c>
      <c r="D973" s="25">
        <f>MAX(In+i*(MIN(B972,100)-MIN(B971,100)),0)</f>
        <v>3.919357683381115</v>
      </c>
      <c r="E973" s="25">
        <f>hk*MIN(B972,100)^e</f>
        <v>69.83763433949781</v>
      </c>
      <c r="F973" s="25">
        <f>E973-E972</f>
        <v>-3.659035717656309</v>
      </c>
      <c r="G973" s="24">
        <f ca="1">IF(RAND()&lt;1-(E972/Hmax)^p,1,0)</f>
        <v>0</v>
      </c>
    </row>
    <row r="974" spans="1:7" ht="12.75" customHeight="1">
      <c r="A974" s="24">
        <f>A973+1</f>
        <v>965</v>
      </c>
      <c r="B974" s="25">
        <f>Ct+It</f>
        <v>74.94013030480903</v>
      </c>
      <c r="C974" s="25">
        <f>MAX(Ck+(Tt*cm_opti+(1-Tt)*cm_pess)*(MIN(B973,100)+yKG*F973),Ck)</f>
        <v>72.31828183393063</v>
      </c>
      <c r="D974" s="25">
        <f>MAX(In+i*(MIN(B973,100)-MIN(B972,100)),0)</f>
        <v>2.6218484708783976</v>
      </c>
      <c r="E974" s="25">
        <f>hk*MIN(B973,100)^e</f>
        <v>62.11427687602907</v>
      </c>
      <c r="F974" s="25">
        <f>E974-E973</f>
        <v>-7.723357463468737</v>
      </c>
      <c r="G974" s="24">
        <f ca="1">IF(RAND()&lt;1-(E973/Hmax)^p,1,0)</f>
        <v>0</v>
      </c>
    </row>
    <row r="975" spans="1:7" ht="12.75" customHeight="1">
      <c r="A975" s="24">
        <f>A974+1</f>
        <v>966</v>
      </c>
      <c r="B975" s="25">
        <f>Ct+It</f>
        <v>75.1216568395914</v>
      </c>
      <c r="C975" s="25">
        <f>MAX(Ck+(Tt*cm_opti+(1-Tt)*cm_pess)*(MIN(B974,100)+yKG*F974),Ck)</f>
        <v>72.05789729810056</v>
      </c>
      <c r="D975" s="25">
        <f>MAX(In+i*(MIN(B974,100)-MIN(B973,100)),0)</f>
        <v>3.063759541490839</v>
      </c>
      <c r="E975" s="25">
        <f>hk*MIN(B974,100)^e</f>
        <v>56.16023130101757</v>
      </c>
      <c r="F975" s="25">
        <f>E975-E974</f>
        <v>-5.954045575011506</v>
      </c>
      <c r="G975" s="24">
        <f ca="1">IF(RAND()&lt;1-(E974/Hmax)^p,1,0)</f>
        <v>1</v>
      </c>
    </row>
    <row r="976" spans="1:7" ht="12.75" customHeight="1">
      <c r="A976" s="24">
        <f>A975+1</f>
        <v>967</v>
      </c>
      <c r="B976" s="25">
        <f>Ct+It</f>
        <v>77.67893689635393</v>
      </c>
      <c r="C976" s="25">
        <f>MAX(Ck+(Tt*cm_opti+(1-Tt)*cm_pess)*(MIN(B975,100)+yKG*F975),Ck)</f>
        <v>72.58817362896275</v>
      </c>
      <c r="D976" s="25">
        <f>MAX(In+i*(MIN(B975,100)-MIN(B974,100)),0)</f>
        <v>5.090763267391182</v>
      </c>
      <c r="E976" s="25">
        <f>hk*MIN(B975,100)^e</f>
        <v>56.43263326325329</v>
      </c>
      <c r="F976" s="25">
        <f>E976-E975</f>
        <v>0.272401962235719</v>
      </c>
      <c r="G976" s="24">
        <f ca="1">IF(RAND()&lt;1-(E975/Hmax)^p,1,0)</f>
        <v>1</v>
      </c>
    </row>
    <row r="977" spans="1:7" ht="12.75" customHeight="1">
      <c r="A977" s="24">
        <f>A976+1</f>
        <v>968</v>
      </c>
      <c r="B977" s="25">
        <f>Ct+It</f>
        <v>82.3636218072572</v>
      </c>
      <c r="C977" s="25">
        <f>MAX(Ck+(Tt*cm_opti+(1-Tt)*cm_pess)*(MIN(B976,100)+yKG*F976),Ck)</f>
        <v>76.08498177887593</v>
      </c>
      <c r="D977" s="25">
        <f>MAX(In+i*(MIN(B976,100)-MIN(B975,100)),0)</f>
        <v>6.278640028381268</v>
      </c>
      <c r="E977" s="25">
        <f>hk*MIN(B976,100)^e</f>
        <v>60.340172373477365</v>
      </c>
      <c r="F977" s="25">
        <f>E977-E976</f>
        <v>3.9075391102240786</v>
      </c>
      <c r="G977" s="24">
        <f ca="1">IF(RAND()&lt;1-(E976/Hmax)^p,1,0)</f>
        <v>1</v>
      </c>
    </row>
    <row r="978" spans="1:7" ht="12.75" customHeight="1">
      <c r="A978" s="24">
        <f>A977+1</f>
        <v>969</v>
      </c>
      <c r="B978" s="25">
        <f>Ct+It</f>
        <v>88.18177305254287</v>
      </c>
      <c r="C978" s="25">
        <f>MAX(Ck+(Tt*cm_opti+(1-Tt)*cm_pess)*(MIN(B977,100)+yKG*F977),Ck)</f>
        <v>80.83943059709124</v>
      </c>
      <c r="D978" s="25">
        <f>MAX(In+i*(MIN(B977,100)-MIN(B976,100)),0)</f>
        <v>7.342342455451636</v>
      </c>
      <c r="E978" s="25">
        <f>hk*MIN(B977,100)^e</f>
        <v>67.83766197208895</v>
      </c>
      <c r="F978" s="25">
        <f>E978-E977</f>
        <v>7.497489598611587</v>
      </c>
      <c r="G978" s="24">
        <f ca="1">IF(RAND()&lt;1-(E977/Hmax)^p,1,0)</f>
        <v>1</v>
      </c>
    </row>
    <row r="979" spans="1:7" s="31" customFormat="1" ht="12.75" customHeight="1">
      <c r="A979" s="31">
        <f>A978+1</f>
        <v>970</v>
      </c>
      <c r="B979" s="32">
        <f>Ct+It</f>
        <v>89.95399198439945</v>
      </c>
      <c r="C979" s="32">
        <f>MAX(Ck+(Tt*cm_opti+(1-Tt)*cm_pess)*(MIN(B978,100)+yKG*F978),Ck)</f>
        <v>82.04491636175662</v>
      </c>
      <c r="D979" s="32">
        <f>MAX(In+i*(MIN(B978,100)-MIN(B977,100)),0)</f>
        <v>7.909075622642831</v>
      </c>
      <c r="E979" s="32">
        <f>hk*MIN(B978,100)^e</f>
        <v>77.76025098690175</v>
      </c>
      <c r="F979" s="32">
        <f>E979-E978</f>
        <v>9.9225890148128</v>
      </c>
      <c r="G979" s="31">
        <f ca="1">IF(RAND()&lt;1-(E978/Hmax)^p,1,0)</f>
        <v>0</v>
      </c>
    </row>
    <row r="980" spans="1:7" ht="12.75" customHeight="1">
      <c r="A980" s="24">
        <f>A979+1</f>
        <v>971</v>
      </c>
      <c r="B980" s="25">
        <f>Ct+It</f>
        <v>89.83382085641043</v>
      </c>
      <c r="C980" s="25">
        <f>MAX(Ck+(Tt*cm_opti+(1-Tt)*cm_pess)*(MIN(B979,100)+yKG*F979),Ck)</f>
        <v>83.94771139048213</v>
      </c>
      <c r="D980" s="25">
        <f>MAX(In+i*(MIN(B979,100)-MIN(B978,100)),0)</f>
        <v>5.886109465928293</v>
      </c>
      <c r="E980" s="25">
        <f>hk*MIN(B979,100)^e</f>
        <v>80.917206739294</v>
      </c>
      <c r="F980" s="25">
        <f>E980-E979</f>
        <v>3.15695575239225</v>
      </c>
      <c r="G980" s="24">
        <f ca="1">IF(RAND()&lt;1-(E979/Hmax)^p,1,0)</f>
        <v>0</v>
      </c>
    </row>
    <row r="981" spans="1:7" ht="12.75" customHeight="1">
      <c r="A981" s="24">
        <f>A980+1</f>
        <v>972</v>
      </c>
      <c r="B981" s="25">
        <f>Ct+It</f>
        <v>91.9695152613377</v>
      </c>
      <c r="C981" s="25">
        <f>MAX(Ck+(Tt*cm_opti+(1-Tt)*cm_pess)*(MIN(B980,100)+yKG*F980),Ck)</f>
        <v>87.02960082533221</v>
      </c>
      <c r="D981" s="25">
        <f>MAX(In+i*(MIN(B980,100)-MIN(B979,100)),0)</f>
        <v>4.939914436005488</v>
      </c>
      <c r="E981" s="25">
        <f>hk*MIN(B980,100)^e</f>
        <v>80.70115369661642</v>
      </c>
      <c r="F981" s="25">
        <f>E981-E980</f>
        <v>-0.2160530426775864</v>
      </c>
      <c r="G981" s="24">
        <f ca="1">IF(RAND()&lt;1-(E980/Hmax)^p,1,0)</f>
        <v>1</v>
      </c>
    </row>
    <row r="982" spans="1:7" ht="12.75" customHeight="1">
      <c r="A982" s="24">
        <f>A981+1</f>
        <v>973</v>
      </c>
      <c r="B982" s="25">
        <f>Ct+It</f>
        <v>89.6002488029983</v>
      </c>
      <c r="C982" s="25">
        <f>MAX(Ck+(Tt*cm_opti+(1-Tt)*cm_pess)*(MIN(B981,100)+yKG*F981),Ck)</f>
        <v>83.53240160053466</v>
      </c>
      <c r="D982" s="25">
        <f>MAX(In+i*(MIN(B981,100)-MIN(B980,100)),0)</f>
        <v>6.067847202463639</v>
      </c>
      <c r="E982" s="25">
        <f>hk*MIN(B981,100)^e</f>
        <v>84.5839173740543</v>
      </c>
      <c r="F982" s="25">
        <f>E982-E981</f>
        <v>3.882763677437879</v>
      </c>
      <c r="G982" s="24">
        <f ca="1">IF(RAND()&lt;1-(E981/Hmax)^p,1,0)</f>
        <v>0</v>
      </c>
    </row>
    <row r="983" spans="1:7" ht="12.75" customHeight="1">
      <c r="A983" s="24">
        <f>A982+1</f>
        <v>974</v>
      </c>
      <c r="B983" s="25">
        <f>Ct+It</f>
        <v>86.2721185487165</v>
      </c>
      <c r="C983" s="25">
        <f>MAX(Ck+(Tt*cm_opti+(1-Tt)*cm_pess)*(MIN(B982,100)+yKG*F982),Ck)</f>
        <v>82.45675177788621</v>
      </c>
      <c r="D983" s="25">
        <f>MAX(In+i*(MIN(B982,100)-MIN(B981,100)),0)</f>
        <v>3.8153667708302947</v>
      </c>
      <c r="E983" s="25">
        <f>hk*MIN(B982,100)^e</f>
        <v>80.28204585559197</v>
      </c>
      <c r="F983" s="25">
        <f>E983-E982</f>
        <v>-4.30187151846232</v>
      </c>
      <c r="G983" s="24">
        <f ca="1">IF(RAND()&lt;1-(E982/Hmax)^p,1,0)</f>
        <v>0</v>
      </c>
    </row>
    <row r="984" spans="1:7" ht="12.75" customHeight="1">
      <c r="A984" s="24">
        <f>A983+1</f>
        <v>975</v>
      </c>
      <c r="B984" s="25">
        <f>Ct+It</f>
        <v>85.75308794159488</v>
      </c>
      <c r="C984" s="25">
        <f>MAX(Ck+(Tt*cm_opti+(1-Tt)*cm_pess)*(MIN(B983,100)+yKG*F983),Ck)</f>
        <v>82.41715306873579</v>
      </c>
      <c r="D984" s="25">
        <f>MAX(In+i*(MIN(B983,100)-MIN(B982,100)),0)</f>
        <v>3.335934872859106</v>
      </c>
      <c r="E984" s="25">
        <f>hk*MIN(B983,100)^e</f>
        <v>74.42878438883795</v>
      </c>
      <c r="F984" s="25">
        <f>E984-E983</f>
        <v>-5.85326146675402</v>
      </c>
      <c r="G984" s="24">
        <f ca="1">IF(RAND()&lt;1-(E983/Hmax)^p,1,0)</f>
        <v>1</v>
      </c>
    </row>
    <row r="985" spans="1:7" ht="12.75" customHeight="1">
      <c r="A985" s="24">
        <f>A984+1</f>
        <v>976</v>
      </c>
      <c r="B985" s="25">
        <f>Ct+It</f>
        <v>82.1723027563643</v>
      </c>
      <c r="C985" s="25">
        <f>MAX(Ck+(Tt*cm_opti+(1-Tt)*cm_pess)*(MIN(B984,100)+yKG*F984),Ck)</f>
        <v>77.4318180599251</v>
      </c>
      <c r="D985" s="25">
        <f>MAX(In+i*(MIN(B984,100)-MIN(B983,100)),0)</f>
        <v>4.740484696439189</v>
      </c>
      <c r="E985" s="25">
        <f>hk*MIN(B984,100)^e</f>
        <v>73.53592091518907</v>
      </c>
      <c r="F985" s="25">
        <f>E985-E984</f>
        <v>-0.8928634736488874</v>
      </c>
      <c r="G985" s="24">
        <f ca="1">IF(RAND()&lt;1-(E984/Hmax)^p,1,0)</f>
        <v>0</v>
      </c>
    </row>
    <row r="986" spans="1:7" ht="12.75" customHeight="1">
      <c r="A986" s="24">
        <f>A985+1</f>
        <v>977</v>
      </c>
      <c r="B986" s="25">
        <f>Ct+It</f>
        <v>78.76887691774637</v>
      </c>
      <c r="C986" s="25">
        <f>MAX(Ck+(Tt*cm_opti+(1-Tt)*cm_pess)*(MIN(B985,100)+yKG*F985),Ck)</f>
        <v>75.55926951036166</v>
      </c>
      <c r="D986" s="25">
        <f>MAX(In+i*(MIN(B985,100)-MIN(B984,100)),0)</f>
        <v>3.209607407384709</v>
      </c>
      <c r="E986" s="25">
        <f>hk*MIN(B985,100)^e</f>
        <v>67.52287340283597</v>
      </c>
      <c r="F986" s="25">
        <f>E986-E985</f>
        <v>-6.013047512353097</v>
      </c>
      <c r="G986" s="24">
        <f ca="1">IF(RAND()&lt;1-(E985/Hmax)^p,1,0)</f>
        <v>0</v>
      </c>
    </row>
    <row r="987" spans="1:7" ht="12.75" customHeight="1">
      <c r="A987" s="24">
        <f>A986+1</f>
        <v>978</v>
      </c>
      <c r="B987" s="25">
        <f>Ct+It</f>
        <v>78.9740598644004</v>
      </c>
      <c r="C987" s="25">
        <f>MAX(Ck+(Tt*cm_opti+(1-Tt)*cm_pess)*(MIN(B986,100)+yKG*F986),Ck)</f>
        <v>75.67577278370938</v>
      </c>
      <c r="D987" s="25">
        <f>MAX(In+i*(MIN(B986,100)-MIN(B985,100)),0)</f>
        <v>3.2982870806910327</v>
      </c>
      <c r="E987" s="25">
        <f>hk*MIN(B986,100)^e</f>
        <v>62.045359708830766</v>
      </c>
      <c r="F987" s="25">
        <f>E987-E986</f>
        <v>-5.477513694005204</v>
      </c>
      <c r="G987" s="24">
        <f ca="1">IF(RAND()&lt;1-(E986/Hmax)^p,1,0)</f>
        <v>1</v>
      </c>
    </row>
    <row r="988" spans="1:7" ht="12.75" customHeight="1">
      <c r="A988" s="24">
        <f>A987+1</f>
        <v>979</v>
      </c>
      <c r="B988" s="25">
        <f>Ct+It</f>
        <v>81.06657069809125</v>
      </c>
      <c r="C988" s="25">
        <f>MAX(Ck+(Tt*cm_opti+(1-Tt)*cm_pess)*(MIN(B987,100)+yKG*F987),Ck)</f>
        <v>75.96397922476423</v>
      </c>
      <c r="D988" s="25">
        <f>MAX(In+i*(MIN(B987,100)-MIN(B986,100)),0)</f>
        <v>5.102591473327017</v>
      </c>
      <c r="E988" s="25">
        <f>hk*MIN(B987,100)^e</f>
        <v>62.36902131465899</v>
      </c>
      <c r="F988" s="25">
        <f>E988-E987</f>
        <v>0.3236616058282209</v>
      </c>
      <c r="G988" s="24">
        <f ca="1">IF(RAND()&lt;1-(E987/Hmax)^p,1,0)</f>
        <v>1</v>
      </c>
    </row>
    <row r="989" spans="1:7" s="31" customFormat="1" ht="12.75" customHeight="1">
      <c r="A989" s="31">
        <f>A988+1</f>
        <v>980</v>
      </c>
      <c r="B989" s="32">
        <f>Ct+It</f>
        <v>80.96424429648407</v>
      </c>
      <c r="C989" s="32">
        <f>MAX(Ck+(Tt*cm_opti+(1-Tt)*cm_pess)*(MIN(B988,100)+yKG*F988),Ck)</f>
        <v>74.91798887963864</v>
      </c>
      <c r="D989" s="32">
        <f>MAX(In+i*(MIN(B988,100)-MIN(B987,100)),0)</f>
        <v>6.046255416845426</v>
      </c>
      <c r="E989" s="32">
        <f>hk*MIN(B988,100)^e</f>
        <v>65.71788884748628</v>
      </c>
      <c r="F989" s="32">
        <f>E989-E988</f>
        <v>3.348867532827292</v>
      </c>
      <c r="G989" s="31">
        <f ca="1">IF(RAND()&lt;1-(E988/Hmax)^p,1,0)</f>
        <v>0</v>
      </c>
    </row>
    <row r="990" spans="1:7" ht="12.75" customHeight="1">
      <c r="A990" s="24">
        <f>A989+1</f>
        <v>981</v>
      </c>
      <c r="B990" s="25">
        <f>Ct+It</f>
        <v>84.48007880193367</v>
      </c>
      <c r="C990" s="25">
        <f>MAX(Ck+(Tt*cm_opti+(1-Tt)*cm_pess)*(MIN(B989,100)+yKG*F989),Ck)</f>
        <v>79.53124200273726</v>
      </c>
      <c r="D990" s="25">
        <f>MAX(In+i*(MIN(B989,100)-MIN(B988,100)),0)</f>
        <v>4.948836799196407</v>
      </c>
      <c r="E990" s="25">
        <f>hk*MIN(B989,100)^e</f>
        <v>65.55208854500754</v>
      </c>
      <c r="F990" s="25">
        <f>E990-E989</f>
        <v>-0.16580030247874333</v>
      </c>
      <c r="G990" s="24">
        <f ca="1">IF(RAND()&lt;1-(E989/Hmax)^p,1,0)</f>
        <v>1</v>
      </c>
    </row>
    <row r="991" spans="1:7" ht="12.75" customHeight="1">
      <c r="A991" s="24">
        <f>A990+1</f>
        <v>982</v>
      </c>
      <c r="B991" s="25">
        <f>Ct+It</f>
        <v>88.53075167009169</v>
      </c>
      <c r="C991" s="25">
        <f>MAX(Ck+(Tt*cm_opti+(1-Tt)*cm_pess)*(MIN(B990,100)+yKG*F990),Ck)</f>
        <v>81.7728344173669</v>
      </c>
      <c r="D991" s="25">
        <f>MAX(In+i*(MIN(B990,100)-MIN(B989,100)),0)</f>
        <v>6.757917252724802</v>
      </c>
      <c r="E991" s="25">
        <f>hk*MIN(B990,100)^e</f>
        <v>71.36883714380923</v>
      </c>
      <c r="F991" s="25">
        <f>E991-E990</f>
        <v>5.816748598801695</v>
      </c>
      <c r="G991" s="24">
        <f ca="1">IF(RAND()&lt;1-(E990/Hmax)^p,1,0)</f>
        <v>1</v>
      </c>
    </row>
    <row r="992" spans="1:7" ht="12.75" customHeight="1">
      <c r="A992" s="24">
        <f>A991+1</f>
        <v>983</v>
      </c>
      <c r="B992" s="25">
        <f>Ct+It</f>
        <v>93.5125344309023</v>
      </c>
      <c r="C992" s="25">
        <f>MAX(Ck+(Tt*cm_opti+(1-Tt)*cm_pess)*(MIN(B991,100)+yKG*F991),Ck)</f>
        <v>86.4871979968233</v>
      </c>
      <c r="D992" s="25">
        <f>MAX(In+i*(MIN(B991,100)-MIN(B990,100)),0)</f>
        <v>7.0253364340790085</v>
      </c>
      <c r="E992" s="25">
        <f>hk*MIN(B991,100)^e</f>
        <v>78.37693991271442</v>
      </c>
      <c r="F992" s="25">
        <f>E992-E991</f>
        <v>7.008102768905189</v>
      </c>
      <c r="G992" s="24">
        <f ca="1">IF(RAND()&lt;1-(E991/Hmax)^p,1,0)</f>
        <v>1</v>
      </c>
    </row>
    <row r="993" spans="1:7" ht="12.75" customHeight="1">
      <c r="A993" s="24">
        <f>A992+1</f>
        <v>984</v>
      </c>
      <c r="B993" s="25">
        <f>Ct+It</f>
        <v>93.7025394789082</v>
      </c>
      <c r="C993" s="25">
        <f>MAX(Ck+(Tt*cm_opti+(1-Tt)*cm_pess)*(MIN(B992,100)+yKG*F992),Ck)</f>
        <v>86.21164809850289</v>
      </c>
      <c r="D993" s="25">
        <f>MAX(In+i*(MIN(B992,100)-MIN(B991,100)),0)</f>
        <v>7.4908913804053086</v>
      </c>
      <c r="E993" s="25">
        <f>hk*MIN(B992,100)^e</f>
        <v>87.4459409569069</v>
      </c>
      <c r="F993" s="25">
        <f>E993-E992</f>
        <v>9.069001044192476</v>
      </c>
      <c r="G993" s="24">
        <f ca="1">IF(RAND()&lt;1-(E992/Hmax)^p,1,0)</f>
        <v>0</v>
      </c>
    </row>
    <row r="994" spans="1:7" ht="12.75" customHeight="1">
      <c r="A994" s="24">
        <f>A993+1</f>
        <v>985</v>
      </c>
      <c r="B994" s="25">
        <f>Ct+It</f>
        <v>91.87083431596798</v>
      </c>
      <c r="C994" s="25">
        <f>MAX(Ck+(Tt*cm_opti+(1-Tt)*cm_pess)*(MIN(B993,100)+yKG*F993),Ck)</f>
        <v>86.77583179196505</v>
      </c>
      <c r="D994" s="25">
        <f>MAX(In+i*(MIN(B993,100)-MIN(B992,100)),0)</f>
        <v>5.095002524002943</v>
      </c>
      <c r="E994" s="25">
        <f>hk*MIN(B993,100)^e</f>
        <v>87.80165904796348</v>
      </c>
      <c r="F994" s="25">
        <f>E994-E993</f>
        <v>0.3557180910565876</v>
      </c>
      <c r="G994" s="24">
        <f ca="1">IF(RAND()&lt;1-(E993/Hmax)^p,1,0)</f>
        <v>0</v>
      </c>
    </row>
    <row r="995" spans="1:7" ht="12.75" customHeight="1">
      <c r="A995" s="24">
        <f>A994+1</f>
        <v>986</v>
      </c>
      <c r="B995" s="25">
        <f>Ct+It</f>
        <v>87.65195848951561</v>
      </c>
      <c r="C995" s="25">
        <f>MAX(Ck+(Tt*cm_opti+(1-Tt)*cm_pess)*(MIN(B994,100)+yKG*F994),Ck)</f>
        <v>83.56781107098571</v>
      </c>
      <c r="D995" s="25">
        <f>MAX(In+i*(MIN(B994,100)-MIN(B993,100)),0)</f>
        <v>4.084147418529895</v>
      </c>
      <c r="E995" s="25">
        <f>hk*MIN(B994,100)^e</f>
        <v>84.4025019791204</v>
      </c>
      <c r="F995" s="25">
        <f>E995-E994</f>
        <v>-3.399157068843081</v>
      </c>
      <c r="G995" s="24">
        <f ca="1">IF(RAND()&lt;1-(E994/Hmax)^p,1,0)</f>
        <v>0</v>
      </c>
    </row>
    <row r="996" spans="1:7" ht="12.75" customHeight="1">
      <c r="A996" s="24">
        <f>A995+1</f>
        <v>987</v>
      </c>
      <c r="B996" s="25">
        <f>Ct+It</f>
        <v>82.33229746461768</v>
      </c>
      <c r="C996" s="25">
        <f>MAX(Ck+(Tt*cm_opti+(1-Tt)*cm_pess)*(MIN(B995,100)+yKG*F995),Ck)</f>
        <v>79.44173537784387</v>
      </c>
      <c r="D996" s="25">
        <f>MAX(In+i*(MIN(B995,100)-MIN(B994,100)),0)</f>
        <v>2.890562086773812</v>
      </c>
      <c r="E996" s="25">
        <f>hk*MIN(B995,100)^e</f>
        <v>76.82865827047767</v>
      </c>
      <c r="F996" s="25">
        <f>E996-E995</f>
        <v>-7.573843708642727</v>
      </c>
      <c r="G996" s="24">
        <f ca="1">IF(RAND()&lt;1-(E995/Hmax)^p,1,0)</f>
        <v>0</v>
      </c>
    </row>
    <row r="997" spans="1:7" ht="12.75" customHeight="1">
      <c r="A997" s="24">
        <f>A996+1</f>
        <v>988</v>
      </c>
      <c r="B997" s="25">
        <f>Ct+It</f>
        <v>76.69123871751664</v>
      </c>
      <c r="C997" s="25">
        <f>MAX(Ck+(Tt*cm_opti+(1-Tt)*cm_pess)*(MIN(B996,100)+yKG*F996),Ck)</f>
        <v>74.3510692299656</v>
      </c>
      <c r="D997" s="25">
        <f>MAX(In+i*(MIN(B996,100)-MIN(B995,100)),0)</f>
        <v>2.3401694875510373</v>
      </c>
      <c r="E997" s="25">
        <f>hk*MIN(B996,100)^e</f>
        <v>67.78607205802291</v>
      </c>
      <c r="F997" s="25">
        <f>E997-E996</f>
        <v>-9.042586212454765</v>
      </c>
      <c r="G997" s="24">
        <f ca="1">IF(RAND()&lt;1-(E996/Hmax)^p,1,0)</f>
        <v>0</v>
      </c>
    </row>
    <row r="998" spans="1:7" ht="12.75" customHeight="1">
      <c r="A998" s="24">
        <f>A997+1</f>
        <v>989</v>
      </c>
      <c r="B998" s="25">
        <f>Ct+It</f>
        <v>71.72394435797185</v>
      </c>
      <c r="C998" s="25">
        <f>MAX(Ck+(Tt*cm_opti+(1-Tt)*cm_pess)*(MIN(B997,100)+yKG*F997),Ck)</f>
        <v>69.54447373152237</v>
      </c>
      <c r="D998" s="25">
        <f>MAX(In+i*(MIN(B997,100)-MIN(B996,100)),0)</f>
        <v>2.179470626449479</v>
      </c>
      <c r="E998" s="25">
        <f>hk*MIN(B997,100)^e</f>
        <v>58.81546096027123</v>
      </c>
      <c r="F998" s="25">
        <f>E998-E997</f>
        <v>-8.970611097751679</v>
      </c>
      <c r="G998" s="24">
        <f ca="1">IF(RAND()&lt;1-(E997/Hmax)^p,1,0)</f>
        <v>0</v>
      </c>
    </row>
    <row r="999" spans="1:7" s="31" customFormat="1" ht="12.75" customHeight="1">
      <c r="A999" s="31">
        <f>A998+1</f>
        <v>990</v>
      </c>
      <c r="B999" s="32">
        <f>Ct+It</f>
        <v>71.57545066623143</v>
      </c>
      <c r="C999" s="32">
        <f>MAX(Ck+(Tt*cm_opti+(1-Tt)*cm_pess)*(MIN(B998,100)+yKG*F998),Ck)</f>
        <v>69.05909784600384</v>
      </c>
      <c r="D999" s="32">
        <f>MAX(In+i*(MIN(B998,100)-MIN(B997,100)),0)</f>
        <v>2.5163528202276026</v>
      </c>
      <c r="E999" s="32">
        <f>hk*MIN(B998,100)^e</f>
        <v>51.44324194265442</v>
      </c>
      <c r="F999" s="32">
        <f>E999-E998</f>
        <v>-7.372219017616814</v>
      </c>
      <c r="G999" s="31">
        <f ca="1">IF(RAND()&lt;1-(E998/Hmax)^p,1,0)</f>
        <v>1</v>
      </c>
    </row>
    <row r="1000" spans="1:7" ht="12.75" customHeight="1">
      <c r="A1000" s="24">
        <f>A999+1</f>
        <v>991</v>
      </c>
      <c r="B1000" s="25">
        <f>Ct+It</f>
        <v>74.19828967918293</v>
      </c>
      <c r="C1000" s="25">
        <f>MAX(Ck+(Tt*cm_opti+(1-Tt)*cm_pess)*(MIN(B999,100)+yKG*F999),Ck)</f>
        <v>69.27253652505314</v>
      </c>
      <c r="D1000" s="25">
        <f>MAX(In+i*(MIN(B999,100)-MIN(B998,100)),0)</f>
        <v>4.925753154129794</v>
      </c>
      <c r="E1000" s="25">
        <f>hk*MIN(B999,100)^e</f>
        <v>51.2304513807413</v>
      </c>
      <c r="F1000" s="25">
        <f>E1000-E999</f>
        <v>-0.21279056191311696</v>
      </c>
      <c r="G1000" s="24">
        <f ca="1">IF(RAND()&lt;1-(E999/Hmax)^p,1,0)</f>
        <v>1</v>
      </c>
    </row>
    <row r="1001" spans="1:7" ht="12.75" customHeight="1">
      <c r="A1001" s="24">
        <f>A1000+1</f>
        <v>992</v>
      </c>
      <c r="B1001" s="25">
        <f>Ct+It</f>
        <v>79.3347477393747</v>
      </c>
      <c r="C1001" s="25">
        <f>MAX(Ck+(Tt*cm_opti+(1-Tt)*cm_pess)*(MIN(B1000,100)+yKG*F1000),Ck)</f>
        <v>73.02332823289896</v>
      </c>
      <c r="D1001" s="25">
        <f>MAX(In+i*(MIN(B1000,100)-MIN(B999,100)),0)</f>
        <v>6.311419506475751</v>
      </c>
      <c r="E1001" s="25">
        <f>hk*MIN(B1000,100)^e</f>
        <v>55.053861913159444</v>
      </c>
      <c r="F1001" s="25">
        <f>E1001-E1000</f>
        <v>3.823410532418144</v>
      </c>
      <c r="G1001" s="24">
        <f ca="1">IF(RAND()&lt;1-(E1000/Hmax)^p,1,0)</f>
        <v>1</v>
      </c>
    </row>
    <row r="1002" spans="1:7" ht="12.75" customHeight="1">
      <c r="A1002" s="24">
        <f>A1001+1</f>
        <v>993</v>
      </c>
      <c r="B1002" s="25">
        <f>Ct+It</f>
        <v>85.81523934670324</v>
      </c>
      <c r="C1002" s="25">
        <f>MAX(Ck+(Tt*cm_opti+(1-Tt)*cm_pess)*(MIN(B1001,100)+yKG*F1001),Ck)</f>
        <v>78.24701031660736</v>
      </c>
      <c r="D1002" s="25">
        <f>MAX(In+i*(MIN(B1001,100)-MIN(B1000,100)),0)</f>
        <v>7.568229030095885</v>
      </c>
      <c r="E1002" s="25">
        <f>hk*MIN(B1001,100)^e</f>
        <v>62.940021988702206</v>
      </c>
      <c r="F1002" s="25">
        <f>E1002-E1001</f>
        <v>7.886160075542762</v>
      </c>
      <c r="G1002" s="24">
        <f ca="1">IF(RAND()&lt;1-(E1001/Hmax)^p,1,0)</f>
        <v>1</v>
      </c>
    </row>
    <row r="1003" spans="1:7" ht="12.75" customHeight="1">
      <c r="A1003" s="24">
        <f>A1002+1</f>
        <v>994</v>
      </c>
      <c r="B1003" s="25">
        <f>Ct+It</f>
        <v>92.85900826441485</v>
      </c>
      <c r="C1003" s="25">
        <f>MAX(Ck+(Tt*cm_opti+(1-Tt)*cm_pess)*(MIN(B1002,100)+yKG*F1002),Ck)</f>
        <v>84.61876246075059</v>
      </c>
      <c r="D1003" s="25">
        <f>MAX(In+i*(MIN(B1002,100)-MIN(B1001,100)),0)</f>
        <v>8.240245803664266</v>
      </c>
      <c r="E1003" s="25">
        <f>hk*MIN(B1002,100)^e</f>
        <v>73.64255304131963</v>
      </c>
      <c r="F1003" s="25">
        <f>E1003-E1002</f>
        <v>10.702531052617424</v>
      </c>
      <c r="G1003" s="24">
        <f ca="1">IF(RAND()&lt;1-(E1002/Hmax)^p,1,0)</f>
        <v>1</v>
      </c>
    </row>
    <row r="1004" spans="1:7" ht="12.75" customHeight="1">
      <c r="A1004" s="24">
        <f>A1003+1</f>
        <v>995</v>
      </c>
      <c r="B1004" s="25">
        <f>Ct+It</f>
        <v>94.94959728091118</v>
      </c>
      <c r="C1004" s="25">
        <f>MAX(Ck+(Tt*cm_opti+(1-Tt)*cm_pess)*(MIN(B1003,100)+yKG*F1003),Ck)</f>
        <v>86.42771282205537</v>
      </c>
      <c r="D1004" s="25">
        <f>MAX(In+i*(MIN(B1003,100)-MIN(B1002,100)),0)</f>
        <v>8.521884458855808</v>
      </c>
      <c r="E1004" s="25">
        <f>hk*MIN(B1003,100)^e</f>
        <v>86.22795415850666</v>
      </c>
      <c r="F1004" s="25">
        <f>E1004-E1003</f>
        <v>12.585401117187033</v>
      </c>
      <c r="G1004" s="24">
        <f ca="1">IF(RAND()&lt;1-(E1003/Hmax)^p,1,0)</f>
        <v>0</v>
      </c>
    </row>
    <row r="1005" spans="1:7" ht="12.75" customHeight="1">
      <c r="A1005" s="24">
        <f>A1004+1</f>
        <v>996</v>
      </c>
      <c r="B1005" s="25">
        <f>Ct+It</f>
        <v>94.52205255641451</v>
      </c>
      <c r="C1005" s="25">
        <f>MAX(Ck+(Tt*cm_opti+(1-Tt)*cm_pess)*(MIN(B1004,100)+yKG*F1004),Ck)</f>
        <v>88.47675804816635</v>
      </c>
      <c r="D1005" s="25">
        <f>MAX(In+i*(MIN(B1004,100)-MIN(B1003,100)),0)</f>
        <v>6.045294508248162</v>
      </c>
      <c r="E1005" s="25">
        <f>hk*MIN(B1004,100)^e</f>
        <v>90.15426023807215</v>
      </c>
      <c r="F1005" s="25">
        <f>E1005-E1004</f>
        <v>3.9263060795654923</v>
      </c>
      <c r="G1005" s="24">
        <f ca="1">IF(RAND()&lt;1-(E1004/Hmax)^p,1,0)</f>
        <v>0</v>
      </c>
    </row>
    <row r="1006" spans="1:7" ht="12.75" customHeight="1">
      <c r="A1006" s="24">
        <f>A1005+1</f>
        <v>997</v>
      </c>
      <c r="B1006" s="25">
        <f>Ct+It</f>
        <v>95.96431235261167</v>
      </c>
      <c r="C1006" s="25">
        <f>MAX(Ck+(Tt*cm_opti+(1-Tt)*cm_pess)*(MIN(B1005,100)+yKG*F1005),Ck)</f>
        <v>91.17808471486</v>
      </c>
      <c r="D1006" s="25">
        <f>MAX(In+i*(MIN(B1005,100)-MIN(B1004,100)),0)</f>
        <v>4.786227637751665</v>
      </c>
      <c r="E1006" s="25">
        <f>hk*MIN(B1005,100)^e</f>
        <v>89.34418419477586</v>
      </c>
      <c r="F1006" s="25">
        <f>E1006-E1005</f>
        <v>-0.8100760432962915</v>
      </c>
      <c r="G1006" s="24">
        <f ca="1">IF(RAND()&lt;1-(E1005/Hmax)^p,1,0)</f>
        <v>1</v>
      </c>
    </row>
    <row r="1007" spans="1:7" ht="12.75" customHeight="1">
      <c r="A1007" s="24">
        <f>A1006+1</f>
        <v>998</v>
      </c>
      <c r="B1007" s="25">
        <f>Ct+It</f>
        <v>92.33056457152865</v>
      </c>
      <c r="C1007" s="25">
        <f>MAX(Ck+(Tt*cm_opti+(1-Tt)*cm_pess)*(MIN(B1006,100)+yKG*F1006),Ck)</f>
        <v>86.60943467343007</v>
      </c>
      <c r="D1007" s="25">
        <f>MAX(In+i*(MIN(B1006,100)-MIN(B1005,100)),0)</f>
        <v>5.721129898098582</v>
      </c>
      <c r="E1007" s="25">
        <f>hk*MIN(B1006,100)^e</f>
        <v>92.09149245309617</v>
      </c>
      <c r="F1007" s="25">
        <f>E1007-E1006</f>
        <v>2.7473082583203023</v>
      </c>
      <c r="G1007" s="24">
        <f ca="1">IF(RAND()&lt;1-(E1006/Hmax)^p,1,0)</f>
        <v>0</v>
      </c>
    </row>
    <row r="1008" spans="1:7" ht="12.75" customHeight="1">
      <c r="A1008" s="24">
        <f>A1007+1</f>
        <v>999</v>
      </c>
      <c r="B1008" s="25">
        <f>Ct+It</f>
        <v>92.24790900015091</v>
      </c>
      <c r="C1008" s="25">
        <f>MAX(Ck+(Tt*cm_opti+(1-Tt)*cm_pess)*(MIN(B1007,100)+yKG*F1007),Ck)</f>
        <v>89.06478289069241</v>
      </c>
      <c r="D1008" s="25">
        <f>MAX(In+i*(MIN(B1007,100)-MIN(B1006,100)),0)</f>
        <v>3.1831261094584917</v>
      </c>
      <c r="E1008" s="25">
        <f>hk*MIN(B1007,100)^e</f>
        <v>85.24933154097222</v>
      </c>
      <c r="F1008" s="25">
        <f>E1008-E1007</f>
        <v>-6.842160912123944</v>
      </c>
      <c r="G1008" s="24">
        <f ca="1">IF(RAND()&lt;1-(E1007/Hmax)^p,1,0)</f>
        <v>1</v>
      </c>
    </row>
    <row r="1009" spans="1:7" s="31" customFormat="1" ht="12.75" customHeight="1">
      <c r="A1009" s="31">
        <f>A1008+1</f>
        <v>1000</v>
      </c>
      <c r="B1009" s="32">
        <f>Ct+It</f>
        <v>87.38856723200706</v>
      </c>
      <c r="C1009" s="32">
        <f>MAX(Ck+(Tt*cm_opti+(1-Tt)*cm_pess)*(MIN(B1008,100)+yKG*F1008),Ck)</f>
        <v>82.42989501769594</v>
      </c>
      <c r="D1009" s="32">
        <f>MAX(In+i*(MIN(B1008,100)-MIN(B1007,100)),0)</f>
        <v>4.958672214311129</v>
      </c>
      <c r="E1009" s="32">
        <f>hk*MIN(B1008,100)^e</f>
        <v>85.09676714900125</v>
      </c>
      <c r="F1009" s="32">
        <f>E1009-E1008</f>
        <v>-0.15256439197096938</v>
      </c>
      <c r="G1009" s="31">
        <f ca="1">IF(RAND()&lt;1-(E1008/Hmax)^p,1,0)</f>
        <v>0</v>
      </c>
    </row>
    <row r="1010" spans="2:6" s="33" customFormat="1" ht="12.75" customHeight="1">
      <c r="B1010" s="34"/>
      <c r="C1010" s="34"/>
      <c r="D1010" s="34"/>
      <c r="E1010" s="34"/>
      <c r="F1010" s="34"/>
    </row>
    <row r="1011" spans="1:6" s="37" customFormat="1" ht="12.75" customHeight="1">
      <c r="A1011" s="35" t="s">
        <v>77</v>
      </c>
      <c r="B1011" s="36"/>
      <c r="C1011" s="36"/>
      <c r="D1011" s="36"/>
      <c r="E1011" s="36"/>
      <c r="F1011" s="36"/>
    </row>
    <row r="1012" spans="1:7" ht="12.75" customHeight="1">
      <c r="A1012" s="24" t="s">
        <v>29</v>
      </c>
      <c r="B1012" s="25" t="s">
        <v>70</v>
      </c>
      <c r="C1012" s="25" t="s">
        <v>71</v>
      </c>
      <c r="D1012" s="25" t="s">
        <v>72</v>
      </c>
      <c r="E1012" s="25" t="s">
        <v>73</v>
      </c>
      <c r="F1012" s="25" t="s">
        <v>74</v>
      </c>
      <c r="G1012" s="24" t="s">
        <v>75</v>
      </c>
    </row>
    <row r="1013" spans="1:7" ht="12.75" customHeight="1">
      <c r="A1013" s="24" t="s">
        <v>52</v>
      </c>
      <c r="B1013" s="25">
        <f>AVERAGE(Yt)</f>
        <v>86.05062107262562</v>
      </c>
      <c r="C1013" s="25">
        <f>AVERAGE(Ct)</f>
        <v>81.0490003595517</v>
      </c>
      <c r="D1013" s="25">
        <f>AVERAGE(It)</f>
        <v>5.0016207130739305</v>
      </c>
      <c r="E1013" s="25">
        <f>AVERAGE(Ht)</f>
        <v>74.54586019321118</v>
      </c>
      <c r="F1013" s="25">
        <f>AVERAGE(KGt)</f>
        <v>0.015066633881238774</v>
      </c>
      <c r="G1013" s="25">
        <f>AVERAGE(Tt)</f>
        <v>0.5379241516966068</v>
      </c>
    </row>
    <row r="1014" spans="1:7" ht="12.75" customHeight="1">
      <c r="A1014" s="24" t="s">
        <v>53</v>
      </c>
      <c r="B1014" s="25">
        <f>STDEV(Yt)</f>
        <v>7.774865420618579</v>
      </c>
      <c r="C1014" s="25">
        <f>STDEV(Ct)</f>
        <v>6.8043696103807045</v>
      </c>
      <c r="D1014" s="25">
        <f>STDEV(It)</f>
        <v>1.8978806454115853</v>
      </c>
      <c r="E1014" s="25">
        <f>STDEV(Ht)</f>
        <v>13.066210261402663</v>
      </c>
      <c r="F1014" s="25">
        <f>STDEV(KGt)</f>
        <v>6.527178282910073</v>
      </c>
      <c r="G1014" s="25">
        <f>STDEV(Tt)</f>
        <v>0.49880865285534487</v>
      </c>
    </row>
  </sheetData>
  <sheetProtection selectLockedCells="1" selectUnlockedCells="1"/>
  <printOptions/>
  <pageMargins left="0.9840277777777777" right="0.9840277777777777" top="0.39375" bottom="0.7875" header="0.5118055555555555" footer="0.39375"/>
  <pageSetup horizontalDpi="300" verticalDpi="300" orientation="portrait" paperSize="9"/>
  <headerFooter alignWithMargins="0">
    <oddFooter>&amp;L&amp;"Trebuchet MS,normal"&amp;8&amp;F  ·  &amp;A&amp;R&amp;"Trebuchet MS,normal"&amp;6Udskrevet &amp;8&amp;D &amp;T  ·  s &amp;P&amp;6 af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89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kandidat</dc:creator>
  <cp:keywords/>
  <dc:description/>
  <cp:lastModifiedBy>Henrik Nielsen</cp:lastModifiedBy>
  <cp:lastPrinted>2010-04-07T15:07:40Z</cp:lastPrinted>
  <dcterms:created xsi:type="dcterms:W3CDTF">2010-03-09T12:45:02Z</dcterms:created>
  <dcterms:modified xsi:type="dcterms:W3CDTF">2011-08-17T09:30:39Z</dcterms:modified>
  <cp:category/>
  <cp:version/>
  <cp:contentType/>
  <cp:contentStatus/>
  <cp:revision>10</cp:revision>
</cp:coreProperties>
</file>